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3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s>
  <definedNames>
    <definedName name="_xlnm.Print_Area" localSheetId="0">'1'!$A$1:$D$30</definedName>
    <definedName name="_xlnm.Print_Area" localSheetId="9">'10'!$A$1:$J$18</definedName>
    <definedName name="_xlnm.Print_Area" localSheetId="1">'2'!$A$1:$D$38</definedName>
    <definedName name="_xlnm.Print_Area" localSheetId="3">'4'!$A$1:$F$80</definedName>
    <definedName name="_xlnm.Print_Area" localSheetId="4">'5'!$A$1:$S$58</definedName>
    <definedName name="_xlnm.Print_Area" localSheetId="5">'6'!$A$1:$P$41</definedName>
    <definedName name="_xlnm.Print_Area" localSheetId="6">'7'!$A$1:$H$44</definedName>
    <definedName name="_xlnm.Print_Area" localSheetId="7">'8'!$A$1:$I$25</definedName>
    <definedName name="_xlnm.Print_Area" localSheetId="8">'9'!$A$1:$I$24</definedName>
  </definedNames>
  <calcPr fullCalcOnLoad="1"/>
</workbook>
</file>

<file path=xl/sharedStrings.xml><?xml version="1.0" encoding="utf-8"?>
<sst xmlns="http://schemas.openxmlformats.org/spreadsheetml/2006/main" count="247" uniqueCount="175">
  <si>
    <t>Καθαρό κέρδος για την περίοδο</t>
  </si>
  <si>
    <t>Επεξηγηματικη κατασταση - ενοποιημενα αποτελεσματα</t>
  </si>
  <si>
    <t>Μη ελεγμένα αποτελέσματα</t>
  </si>
  <si>
    <t>Οι λογιστικές αρχές εφαρμόστηκαν με συνέπεια αναφορικά με στοιχεία που θεωρούνται ουσιώδη σε σχέση με τις ενοποιημένες οικονομικές καταστάσεις.</t>
  </si>
  <si>
    <t>Η Εταιρεία και το Συγκρότημα έχουν θέση σε εφαρμογή το νέο Διεθνές Λογιστικό Πρότυπο (ΔΛΠ) 41 ‘Γεωργία’.</t>
  </si>
  <si>
    <t>Τόκοι και έξοδα τράπεζας</t>
  </si>
  <si>
    <t>Κέρδος ανά μετοχή (σεντ)</t>
  </si>
  <si>
    <t xml:space="preserve"> </t>
  </si>
  <si>
    <t>Εκδοθέν κεφάλαιο</t>
  </si>
  <si>
    <t>Εγκεκριμένο κεφάλαιο</t>
  </si>
  <si>
    <t>Αυλα περιουσιακά στοιχεία</t>
  </si>
  <si>
    <t xml:space="preserve">Οι ενοποιημένες οικονομικές καταστάσεις του Συγκροτήματος περιλαμβάνουν τις οικονομικές καταστάσεις της Ιθύνουσα Εταιρείας, Φάρμα Ρένος  Χατζηϊωάννου Λίμιτεδ, και της πλήρως εξαρτημένης εταιρείας  FRH FOOD LTD (πρώην Ηλίας Γιωργαλλής (Πτηνοτροφείο) Λίμιτεδ )που μαζί αναφέρονται ως το “Συγκρότημα”.  </t>
  </si>
  <si>
    <t>30.6.2003</t>
  </si>
  <si>
    <t xml:space="preserve">Mετοχικό </t>
  </si>
  <si>
    <t>κεφάλαιο</t>
  </si>
  <si>
    <t>Aποθεματικό</t>
  </si>
  <si>
    <t xml:space="preserve">Aποθεματικό </t>
  </si>
  <si>
    <t>επανεκτίμησης</t>
  </si>
  <si>
    <t>δίκαιης</t>
  </si>
  <si>
    <t>αξίας</t>
  </si>
  <si>
    <t xml:space="preserve"> υπέρ το</t>
  </si>
  <si>
    <t xml:space="preserve"> άρτιο</t>
  </si>
  <si>
    <t xml:space="preserve">Λογαριασμός </t>
  </si>
  <si>
    <t>αποτελεσμάτων</t>
  </si>
  <si>
    <t>1   Γενικά</t>
  </si>
  <si>
    <t>2  Κυριότερες  λογιστικές  αρχές</t>
  </si>
  <si>
    <t>3    Ανάλυση κατά τομέα δραστηριότητας</t>
  </si>
  <si>
    <t xml:space="preserve">            ήταν εκδομένες κατά τη διάρκεια της περιόδου</t>
  </si>
  <si>
    <t>Μεσοσταθμικός αριθμός μετοχών που θεωρείται ότι</t>
  </si>
  <si>
    <t>1.1.2003-</t>
  </si>
  <si>
    <t xml:space="preserve">Καθαρή (ζημιά)/κέρδος για την περίοδο που έληξε στις 30 Ιουνίου </t>
  </si>
  <si>
    <t>31.12.2003</t>
  </si>
  <si>
    <t>INVESTMENTS</t>
  </si>
  <si>
    <t>Καθαρά (έξοδα)χρηματοδότησης</t>
  </si>
  <si>
    <t>5  Κέρδος ανά μετοχή</t>
  </si>
  <si>
    <t>4   Καθαρά έξοδα χρηματοδότησης</t>
  </si>
  <si>
    <t>Mακροπρόθεσμα δάνεια &amp; Χρηματοδοτήσεις</t>
  </si>
  <si>
    <t>Σύνολο τρεχουσων υποχρεώσεων</t>
  </si>
  <si>
    <t>Λογαριασμός  Θυγατρικών Εταιρειών</t>
  </si>
  <si>
    <t>RHF</t>
  </si>
  <si>
    <t>Λογαριασμός Συμβούλου</t>
  </si>
  <si>
    <t>Ενοποιημένες Συνοπτικές Οικονομικές Καταστάσεις</t>
  </si>
  <si>
    <t>Περιεχόμενα</t>
  </si>
  <si>
    <t>Σελίδα</t>
  </si>
  <si>
    <t xml:space="preserve">Ενοποιημένος λογαριασμός αποτελεσμάτων </t>
  </si>
  <si>
    <t>Ενοποιημένος ισολογισμός</t>
  </si>
  <si>
    <t>Ενοποιημένη κατάσταση αλλαγών στα κεφάλαια μετόχων</t>
  </si>
  <si>
    <t>Ενοποιημένος λογαριασμός αποτελεσμάτων</t>
  </si>
  <si>
    <t>Σημ.</t>
  </si>
  <si>
    <t>£</t>
  </si>
  <si>
    <t>Κύκλος εργασιών</t>
  </si>
  <si>
    <t>Άμεσα έξοδα</t>
  </si>
  <si>
    <t>Μικτό κέρδος</t>
  </si>
  <si>
    <t>-</t>
  </si>
  <si>
    <t>Άλλα έσοδα/(έξοδα)</t>
  </si>
  <si>
    <t>Έξοδα διοίκησης</t>
  </si>
  <si>
    <t>Έξοδα πωλήσεων και διανομής</t>
  </si>
  <si>
    <t xml:space="preserve">Κέρδος από εργασίες </t>
  </si>
  <si>
    <t>Κέρδος απο διάθεση επενδύσεων</t>
  </si>
  <si>
    <t>Φορολογία</t>
  </si>
  <si>
    <t>Αρνητική υπεραξία στην ενοποίηση</t>
  </si>
  <si>
    <t>Εμπορική εύνοια</t>
  </si>
  <si>
    <t>Πάγιο ενεργητικό</t>
  </si>
  <si>
    <t>Τρεχούμενο ενεργητικό</t>
  </si>
  <si>
    <t>Aποθέματα</t>
  </si>
  <si>
    <t>Μετρητά στην τράπεζα και στο ταμείο</t>
  </si>
  <si>
    <t>Σύνολο ενεργητικού</t>
  </si>
  <si>
    <t xml:space="preserve">ΚΕΦΑΛΑΙΑ ΜΕΤΟΧΩΝ ΚΑΙ  ΥΠΟΧΡΕΩΣΕΙΣ </t>
  </si>
  <si>
    <t>Κεφάλαια μετόχων</t>
  </si>
  <si>
    <t>Μετοχικό κεφάλαιο</t>
  </si>
  <si>
    <t>Αποθεματικά</t>
  </si>
  <si>
    <t>Υποχρεώσεις</t>
  </si>
  <si>
    <t>Μη τρέχουσες υποχρεώσεις</t>
  </si>
  <si>
    <t>Αναβαλλόμενη φορολογία</t>
  </si>
  <si>
    <t>Τραπεζικά δάνεια και διευκολύνσεις</t>
  </si>
  <si>
    <t xml:space="preserve">Πιστωτές </t>
  </si>
  <si>
    <t>Οφειλόμενη φορολογία</t>
  </si>
  <si>
    <t>Σύνολο υποχρεώσεων</t>
  </si>
  <si>
    <t>Το κέρδος ανά μετοχή υπολογίζεται διαιρώντας το καθαρό κέρδος για τη περίοδο που αναλογεί στους μετόχους της Εταιρείας με το μεσοσταθμικό αριθμό των εκδομένων μετοχών κατά τη διάρκεια της περιόδου.</t>
  </si>
  <si>
    <t>Ενοποιημένες Συνοπτικές Μη Ελεγμένες Οικονομικές Καταστάσεις</t>
  </si>
  <si>
    <t xml:space="preserve">Ενοποιημένη κατάσταση αλλαγών στα κεφάλαια μετόχων </t>
  </si>
  <si>
    <t>PERDIOS</t>
  </si>
  <si>
    <t>ELIAS</t>
  </si>
  <si>
    <t>Σύνολο</t>
  </si>
  <si>
    <t>Τα αποθεματικά υπέρ το άρτιο, επανεκτίμησης και δίκαιης αξίας δεν είναι διαθέσιμα για διανομή.</t>
  </si>
  <si>
    <t>Σημειώσεις στις οικονομικές καταστάσεις</t>
  </si>
  <si>
    <t>(β) Οι κύριες δραστηριότητες της Εταιρείας και του Συγκροτήματος είναι η αναπαραγωγή και η εμπορία νεοσσών και ζωοτροφών καθώς επίσης και η εμπορία πτηνοτροφικών προϊόντων και πουλερικών.</t>
  </si>
  <si>
    <t>Βάση ετοιμασίας</t>
  </si>
  <si>
    <t xml:space="preserve">Οι ενοποιημένες οικονομικές καταστάσεις, που εκφράζονται σε Κυπριακές Λίρες, έχουν ετοιμαστεί σύμφωνα με τα σχετικά Διεθνή Λογιστικά Πρότυπα και συνάδουν με τις πρόνοιες του περί Εταιρειών Νόμου, Κεφ. 113 και των περί Αξιών και Χρηματιστηρίου Αξιών Κύπρου Νόμων και Κανονισμών. Οι ενοποιημένες οικονομικές καταστάσεις έχουν ετοιμαστεί με βάση την αρχή του ιστορικού κόστους, όπως έχει τροποποιηθεί με την εκτίμηση σε δίκαιη αξία των διαθέσιμων προς πώληση επενδύσεων και των βιολογικών στοιχείων πάγιου ενεργητικού καθώς επίσης και τη γη και τα κτίρια τα οποία περιλαμβάνονται σε εκτιμημένη αξία. </t>
  </si>
  <si>
    <t>Κέρδος για την περίοδο πριν τη φορολογία</t>
  </si>
  <si>
    <t xml:space="preserve">Εχει γίνει συμψιφισμός με  εκπτώσεις που παραχωρήθηκαν από τράπεζες στο πλαίσιο αναδιοργάνωσης </t>
  </si>
  <si>
    <t>των τραπεζικών υποχρεώσεων</t>
  </si>
  <si>
    <t>6     Μετοχικό κεφάλαιο</t>
  </si>
  <si>
    <t>Ακίνητα  διαθέσιμα προς πώληση</t>
  </si>
  <si>
    <t>Εμπορικά καί άλλα εισπρακτέα</t>
  </si>
  <si>
    <t>ΦΑΡΜΑ ΡΕΝΟΣ ΧΑΤΖΗΙΩΑΝΝΟΥ ΔΗΜΟΣΙΑ ΕΤΑΙΡΕΙΑ ΛΤΔ</t>
  </si>
  <si>
    <r>
      <t>Τρέχουσες</t>
    </r>
    <r>
      <rPr>
        <sz val="8"/>
        <rFont val="Verdana"/>
        <family val="2"/>
      </rPr>
      <t xml:space="preserve"> </t>
    </r>
    <r>
      <rPr>
        <b/>
        <sz val="8"/>
        <rFont val="Verdana"/>
        <family val="2"/>
      </rPr>
      <t>υποχρεώσεις</t>
    </r>
  </si>
  <si>
    <r>
      <t>Σύνολο</t>
    </r>
    <r>
      <rPr>
        <sz val="8"/>
        <rFont val="Verdana"/>
        <family val="2"/>
      </rPr>
      <t xml:space="preserve"> </t>
    </r>
    <r>
      <rPr>
        <b/>
        <sz val="8"/>
        <rFont val="Verdana"/>
        <family val="2"/>
      </rPr>
      <t xml:space="preserve">κεφαλαίων μετόχων και υποχρεώσεων </t>
    </r>
  </si>
  <si>
    <r>
      <t>(α) Η Εταιρεία συστάθηκε στην Κύπρο στις 2 Οκτωβρίου 1986 ως ιδιωτική εταιρεία περιορισμένης ευθύνης και</t>
    </r>
    <r>
      <rPr>
        <b/>
        <sz val="8"/>
        <rFont val="Verdana"/>
        <family val="2"/>
      </rPr>
      <t xml:space="preserve"> </t>
    </r>
    <r>
      <rPr>
        <sz val="8"/>
        <rFont val="Verdana"/>
        <family val="2"/>
      </rPr>
      <t>στις 9 Ιουνίου 2000 μετατράπηκε σε δημόσια σύμφωνα με τις πρόνοιες του περί Εταιρειών Νόμου, Κεφ.113. Στις  7 Σεπτεμβρίου 2000 οι μετοχές της Εταιρείας εισάχθηκαν στο Χρηματιστήριο Αξιών Κύπρου. Το εγγεγραμμένο γραφείο της Εταιρείας είναι στην Λεωφόρο 28</t>
    </r>
    <r>
      <rPr>
        <vertAlign val="superscript"/>
        <sz val="8"/>
        <rFont val="Verdana"/>
        <family val="2"/>
      </rPr>
      <t>ης</t>
    </r>
    <r>
      <rPr>
        <sz val="8"/>
        <rFont val="Verdana"/>
        <family val="2"/>
      </rPr>
      <t xml:space="preserve"> Οκτωβρίου 35-37, 3</t>
    </r>
    <r>
      <rPr>
        <vertAlign val="superscript"/>
        <sz val="8"/>
        <rFont val="Verdana"/>
        <family val="2"/>
      </rPr>
      <t>ος</t>
    </r>
    <r>
      <rPr>
        <sz val="8"/>
        <rFont val="Verdana"/>
        <family val="2"/>
      </rPr>
      <t xml:space="preserve"> όροφος, Panos Building, 2414 Έγκωμη, Λευκωσία, Κύπρος.</t>
    </r>
  </si>
  <si>
    <t>1.1.2009</t>
  </si>
  <si>
    <t>30.6.2009</t>
  </si>
  <si>
    <t>Στις 30 Ιουνίου 2009</t>
  </si>
  <si>
    <t>Καθαρή Ζημιά 2008</t>
  </si>
  <si>
    <t>Εκδοση μετοχών</t>
  </si>
  <si>
    <t>€</t>
  </si>
  <si>
    <t xml:space="preserve"> Κέρδος περιόδου</t>
  </si>
  <si>
    <t>Συναλλαγματική διαφορά</t>
  </si>
  <si>
    <t>ΦΑΡΜΑ ΡΕΝΟΣ ΧΑΤΖΗΙΙΩΑΝΝΟΥ ΔΗΜΟΣΙΑ ΕΤΑΙΡΕΙΑ ΛΤΔ</t>
  </si>
  <si>
    <t>ΕΝΟΠΟΙΗΜΕΝΗ ΚΑΤΑΣΤΑΣΗ ΤΑΜΕΙΑΚΩΝ ΡΟΩΝ</t>
  </si>
  <si>
    <t>ΡΟΗ ΜΕΤΡΗΤΩΝ ΑΠΟ ΕΡΓΑΣΙΕΣ</t>
  </si>
  <si>
    <t>Κερδος(ζημιά) πριν την φορολογία</t>
  </si>
  <si>
    <t>Αναπροσαρμογές για:</t>
  </si>
  <si>
    <t>Αποσβέσεις ακινήτων,εγκαταστάσεων και εξοπλισμού</t>
  </si>
  <si>
    <t>Απόσβεση υπεραξίας</t>
  </si>
  <si>
    <t>Πιστωτικούς τόκους</t>
  </si>
  <si>
    <t>Χρεωστικούς τόκους</t>
  </si>
  <si>
    <t>(Κέρδος)από πώληση ακινήτων, εγκαταστάσεων καί εξοπλισμού</t>
  </si>
  <si>
    <t>Ροή μετρητων για εργασίες πριν από αλλαγές</t>
  </si>
  <si>
    <t xml:space="preserve">      στό κεφάλαιο κίνησης</t>
  </si>
  <si>
    <t>(Αυξηση )/μείωση στα εμπορικά και άλλα εισπρακτέα</t>
  </si>
  <si>
    <t xml:space="preserve">Ροή μετρητων για εργασίες </t>
  </si>
  <si>
    <t>(Πληρωμή)/Εισπραξη φόρων</t>
  </si>
  <si>
    <t>Καθαρή ροή μετρητων για εργασίες</t>
  </si>
  <si>
    <t>Πληρωμή για αγορά ακινήτων,εγκαταστάσεων και εξοπλισμού</t>
  </si>
  <si>
    <t>Πληρωμή για αγορά επενδυτικών ακινήτων</t>
  </si>
  <si>
    <t>Εισπραξη από πώληση ακινήτων,εγκαταστάσεων και εξοπλισμού</t>
  </si>
  <si>
    <t>Εισπραξη τόκων</t>
  </si>
  <si>
    <t>Καθαρή ροη μετρητων από/(για) επενδυτικές δραστηριοτητες</t>
  </si>
  <si>
    <t>ΡΟΗ ΜΕΤΡΗΤΩΝ ΑΠΟ ΕΠΕΝΔΥΤΙΚΕΣ ΔΡΑΣΤΗΡΙΟΤΗΤΕΣ</t>
  </si>
  <si>
    <t>Είσπραξη από έκδοση μετοχών</t>
  </si>
  <si>
    <t>Εισπράξεις από δάνεια</t>
  </si>
  <si>
    <t>Εισπράξεις από χρηματοδοτικές μισθώσεις</t>
  </si>
  <si>
    <t>Πληρωμή τόκων</t>
  </si>
  <si>
    <t>Καθαρή ροη μετρητων από/(για) χρηματοδοτικές δραστηριότητες</t>
  </si>
  <si>
    <t>Καθαρή αυξηση/(μείωση)σε μετρητά καί αντίστοιχα μετρητων</t>
  </si>
  <si>
    <t>Μετρητά και αντίστοιχα μετρηττων :</t>
  </si>
  <si>
    <t>Στην αρχή του έτους</t>
  </si>
  <si>
    <t>Στο τέλος του έτους/περιόδου</t>
  </si>
  <si>
    <t>(Αυξηση )/μείωση στα αποθεματα</t>
  </si>
  <si>
    <t>Ενοποιημένη Κατάσταση Ταμειακών Ροών</t>
  </si>
  <si>
    <t>7</t>
  </si>
  <si>
    <t>Σημειώσεις στις Οικονομικές Καταστάσεις 8-10</t>
  </si>
  <si>
    <t>1.1.2009-</t>
  </si>
  <si>
    <t>Οι σημειώσεις στις σελίδες 8 μέχρι 10 αποτελούν μέρος αυτών των οικονομικών καταστάσεων.</t>
  </si>
  <si>
    <t>Οι σημειώσεις στις σελίδες 8 μέχρι 10αποτελούν μέρος αυτών των οικονομικών καταστάσεων.</t>
  </si>
  <si>
    <t xml:space="preserve">Το Διοικητικό Συμβούλιο τηε Φάρμα Ρένος Χατζηιωάννου Δημόσια Εταιρεία Λτδ ενέκρινε τα οικονομικά αποτελέσματα για την  </t>
  </si>
  <si>
    <t>Η Εταιρεία αναμένει ακόμα υλοποίηση προηγούμενων συμφωνιών με τράπεζες που θα βελτιώσουν την ρευστότητα της.</t>
  </si>
  <si>
    <t>Αντίτυπα των οικονομικών καταστάσεων θα είναι διαθέσιμα στα γραφεία της Εταιρείας στην Μακεδονίτισσα,28ης Οκτωβρίου 47.</t>
  </si>
  <si>
    <t>Για την περίοδο 1 Ιανουαρίου μέχρι 30 Ιουνίου 2010</t>
  </si>
  <si>
    <t>1.1.2010</t>
  </si>
  <si>
    <t>30.6.2010</t>
  </si>
  <si>
    <t>Στις 30 Ιουνίου 2010</t>
  </si>
  <si>
    <t>Οι ενδιάμεσες οικονομικές καταστάσεις για την εξαμηνία που έληξε στις 30 Ιουνίου 2010 δεν έχουν ελεγχθεί από τους εξωτερικούς ελεγκτές του Συγκροτήματος.</t>
  </si>
  <si>
    <t>Η ανάλυση κατά τομέα δραστηριότητας του Συγκροτήματος για την περίοδο που έληξε στις 30 Ιουνίου 2010 δεν μπορεί να γίνει λόγω του ότι το μεγαλύτερο μέρος της παραγωγής νεοσσών και ζωοτροφών είναι προς ιδίαν κατανάλωση, λόγω του ότι η εταιρεία επεξέτυνε την εφαρμογή της πολιτικής την οποια υιοθέτησε τον προηγούμενο χρόνο ,δηλαδή της εκτροφής από την  ιδια των κοτοπουλων :</t>
  </si>
  <si>
    <t>1.1.2010-</t>
  </si>
  <si>
    <t>Την 1 Iανουαρίου 2009</t>
  </si>
  <si>
    <t>31.12.2009</t>
  </si>
  <si>
    <t>Διά την περίοδο Ιανουαρίου - Ιουνίου 2010</t>
  </si>
  <si>
    <t>(Αυξηση)/Μείωση στους εμπορικούς και αλλους πιστωτες</t>
  </si>
  <si>
    <t xml:space="preserve"> Συγγενική εταιρεία</t>
  </si>
  <si>
    <t>Την 1 Ιανουαρίου 2009</t>
  </si>
  <si>
    <t>Οι κυριότεροι κίνδυνοι που αντιμετωπίζει η Εταιρεία είναι ρευστότητας,  και μείωσης της αξίας των περιουσιακών της στοιχείων</t>
  </si>
  <si>
    <r>
      <t xml:space="preserve">από τους εξωτερικούς ελεγκτές.  Οι πωλήσεις   ανήλθαν στα </t>
    </r>
    <r>
      <rPr>
        <sz val="8"/>
        <rFont val="Calibri"/>
        <family val="2"/>
      </rPr>
      <t xml:space="preserve">€ </t>
    </r>
    <r>
      <rPr>
        <sz val="8"/>
        <rFont val="Verdana"/>
        <family val="2"/>
      </rPr>
      <t>818.834 (2009  € 526.948 ) καί το κέρδος πρίν την φορολογία</t>
    </r>
  </si>
  <si>
    <t xml:space="preserve">Κέρδος ανά μετοχή των 3 σέντ </t>
  </si>
  <si>
    <t>Οι ενδιάμεσες οικονομικές καταστάσεις για την εξαμηνία που έληξε στις 30 Ιουνίου 2010 ετοιμάστηκαν με βάση το ΔΛΠ 34 “Ενδιάμεση Οικονομική Έκθεση” και συνάδουν με τους περί Αξιών και Χρηματιστηρίου Αξιών Νόμους και Κανονισμούς.</t>
  </si>
  <si>
    <t>Αριθμός μετοχών των 3 σέντ</t>
  </si>
  <si>
    <t>Στις 31 Δεκεμβρίου 2009</t>
  </si>
  <si>
    <t xml:space="preserve">Ο αριθμός των μετοχών έχει αναπροσαρμοστεί για τον Ιανουάριο και Ιούνιο του 2009 λόγω της διαίρεσης της ονομαστικής τιμής της μετοχής </t>
  </si>
  <si>
    <t xml:space="preserve">οικονομικά αποτελέσματα γιά την περίοδο 1/1/2010-30/6/2010. Τά αποτελέσματα δεν έχουν ελεχθεί </t>
  </si>
  <si>
    <t xml:space="preserve"> στα  € 81.204 σε σύγκριση με ζημιά 241.445 Ευρώ την αντίστοιχη περσινή περίοδο..</t>
  </si>
  <si>
    <t>Για την περίοδο 1 Ιανουαρίου μέχρι 30 Ιουνιου 2010</t>
  </si>
  <si>
    <t xml:space="preserve">Το Διοικητικό  Συμβούλιο της Φάρμα Ρένος   Χατζηϊωάννου  Δημόσια Εταιρεία Λίμιτεδ ενέκρινε την έκδοση των εν </t>
  </si>
  <si>
    <t>λόγω μη ελεγμένων οικονομικών καταστάσεων.</t>
  </si>
  <si>
    <t>Τα αποτελέσματα θα δημοσιευτούν στην εφημερίδα Αλήθεια στις 7/8/2010 και δεν θα σταλούν στους μετόχους</t>
  </si>
  <si>
    <t>Επί του παρόντος η Εταιρεία αντιμετωπίζει   πρόβλημα ρευστότητας αλλά σε λιγότερο βαθμό από ότι στην περσινή περίοδο.</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</si>
</sst>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Δρχ&quot;;\-#,##0\ &quot;Δρχ&quot;"/>
    <numFmt numFmtId="181" formatCode="#,##0\ &quot;Δρχ&quot;;[Red]\-#,##0\ &quot;Δρχ&quot;"/>
    <numFmt numFmtId="182" formatCode="#,##0.00\ &quot;Δρχ&quot;;\-#,##0.00\ &quot;Δρχ&quot;"/>
    <numFmt numFmtId="183" formatCode="#,##0.00\ &quot;Δρχ&quot;;[Red]\-#,##0.00\ &quot;Δρχ&quot;"/>
    <numFmt numFmtId="184" formatCode="_-* #,##0\ &quot;Δρχ&quot;_-;\-* #,##0\ &quot;Δρχ&quot;_-;_-* &quot;-&quot;\ &quot;Δρχ&quot;_-;_-@_-"/>
    <numFmt numFmtId="185" formatCode="_-* #,##0\ _Δ_ρ_χ_-;\-* #,##0\ _Δ_ρ_χ_-;_-* &quot;-&quot;\ _Δ_ρ_χ_-;_-@_-"/>
    <numFmt numFmtId="186" formatCode="_-* #,##0.00\ &quot;Δρχ&quot;_-;\-* #,##0.00\ &quot;Δρχ&quot;_-;_-* &quot;-&quot;??\ &quot;Δρχ&quot;_-;_-@_-"/>
    <numFmt numFmtId="187" formatCode="_-* #,##0.00\ _Δ_ρ_χ_-;\-* #,##0.00\ _Δ_ρ_χ_-;_-* &quot;-&quot;??\ _Δ_ρ_χ_-;_-@_-"/>
    <numFmt numFmtId="188" formatCode="&quot;Yes&quot;;&quot;Yes&quot;;&quot;No&quot;"/>
    <numFmt numFmtId="189" formatCode="&quot;True&quot;;&quot;True&quot;;&quot;False&quot;"/>
    <numFmt numFmtId="190" formatCode="&quot;On&quot;;&quot;On&quot;;&quot;Off&quot;"/>
    <numFmt numFmtId="191" formatCode="mmm\-yyyy"/>
    <numFmt numFmtId="192" formatCode="0.0"/>
    <numFmt numFmtId="193" formatCode="0.0000000"/>
    <numFmt numFmtId="194" formatCode="0.000000"/>
    <numFmt numFmtId="195" formatCode="0.00000"/>
    <numFmt numFmtId="196" formatCode="0.0000"/>
    <numFmt numFmtId="197" formatCode="0.000"/>
    <numFmt numFmtId="198" formatCode="0.0000000000"/>
    <numFmt numFmtId="199" formatCode="0.000000000"/>
    <numFmt numFmtId="200" formatCode="0.00000000"/>
    <numFmt numFmtId="201" formatCode="dd/mm/yyyy"/>
    <numFmt numFmtId="202" formatCode="_(* #,##0.0_);_(* \(#,##0.0\);_(* &quot;-&quot;_);_(@_)"/>
    <numFmt numFmtId="203" formatCode="_(* #.##0.0_);_(* \(#.##0.0\);_(* &quot;-&quot;_);_(@_)"/>
    <numFmt numFmtId="204" formatCode="_(* #.##0.00_);_(* \(#.##0.00\);_(* &quot;-&quot;_);_(@_)"/>
    <numFmt numFmtId="205" formatCode="_(* #.##0._);_(* \(#.##0.\);_(* &quot;-&quot;_);_(@_)"/>
    <numFmt numFmtId="206" formatCode="_(* #.##._);_(* \(#.##.\);_(* &quot;-&quot;_);_(@_ⴆ"/>
    <numFmt numFmtId="207" formatCode="_(* #.#._);_(* \(#.#.\);_(* &quot;-&quot;_);_(@_ⴆ"/>
    <numFmt numFmtId="208" formatCode="_-* #.##0.00\ _Δ_ρ_χ_-;\-* #.##0.00\ _Δ_ρ_χ_-;_-* &quot;-&quot;??\ _Δ_ρ_χ_-;_-@_-"/>
    <numFmt numFmtId="209" formatCode="0.E+00"/>
    <numFmt numFmtId="210" formatCode="_(* #.###._);_(* \(#.###.\);_(* &quot;-&quot;_);_(@_ⴆ"/>
    <numFmt numFmtId="211" formatCode="_(* #.##00._);_(* \(#.##00.\);_(* &quot;-&quot;_);_(@_)"/>
    <numFmt numFmtId="212" formatCode="_(* #.##000._);_(* \(#.##000.\);_(* &quot;-&quot;_);_(@_)"/>
    <numFmt numFmtId="213" formatCode="[$€-2]\ #,##0.00;[Red]\-[$€-2]\ #,##0.00"/>
  </numFmts>
  <fonts count="50">
    <font>
      <sz val="10"/>
      <name val="Arial"/>
      <family val="0"/>
    </font>
    <font>
      <sz val="11"/>
      <name val="Times New Roman"/>
      <family val="1"/>
    </font>
    <font>
      <u val="single"/>
      <sz val="10"/>
      <color indexed="12"/>
      <name val="Arial"/>
      <family val="2"/>
    </font>
    <font>
      <u val="single"/>
      <sz val="10"/>
      <color indexed="36"/>
      <name val="Arial"/>
      <family val="2"/>
    </font>
    <font>
      <b/>
      <sz val="8"/>
      <name val="Verdana"/>
      <family val="2"/>
    </font>
    <font>
      <sz val="8"/>
      <name val="Verdana"/>
      <family val="2"/>
    </font>
    <font>
      <b/>
      <u val="single"/>
      <sz val="8"/>
      <name val="Verdana"/>
      <family val="2"/>
    </font>
    <font>
      <b/>
      <sz val="8"/>
      <color indexed="8"/>
      <name val="Verdana"/>
      <family val="2"/>
    </font>
    <font>
      <sz val="8"/>
      <color indexed="8"/>
      <name val="Verdana"/>
      <family val="2"/>
    </font>
    <font>
      <vertAlign val="superscript"/>
      <sz val="8"/>
      <name val="Verdana"/>
      <family val="2"/>
    </font>
    <font>
      <u val="single"/>
      <sz val="8"/>
      <color indexed="8"/>
      <name val="Verdana"/>
      <family val="2"/>
    </font>
    <font>
      <u val="single"/>
      <sz val="8"/>
      <name val="Verdana"/>
      <family val="2"/>
    </font>
    <font>
      <sz val="8"/>
      <name val="Calibri"/>
      <family val="2"/>
    </font>
    <font>
      <u val="single"/>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0">
    <xf numFmtId="0" fontId="0" fillId="0" borderId="0" xfId="0" applyAlignment="1">
      <alignment/>
    </xf>
    <xf numFmtId="0" fontId="4" fillId="33" borderId="0" xfId="0" applyFont="1" applyFill="1" applyBorder="1" applyAlignment="1">
      <alignment horizontal="center" vertical="top"/>
    </xf>
    <xf numFmtId="0" fontId="5" fillId="33" borderId="0" xfId="0" applyFont="1" applyFill="1" applyBorder="1" applyAlignment="1">
      <alignment/>
    </xf>
    <xf numFmtId="0" fontId="5" fillId="33" borderId="0" xfId="0" applyFont="1" applyFill="1" applyBorder="1" applyAlignment="1">
      <alignment horizontal="center"/>
    </xf>
    <xf numFmtId="0" fontId="4" fillId="33" borderId="0" xfId="0" applyFont="1" applyFill="1" applyBorder="1" applyAlignment="1">
      <alignment horizontal="center"/>
    </xf>
    <xf numFmtId="0" fontId="4" fillId="33" borderId="0" xfId="0" applyFont="1" applyFill="1" applyBorder="1" applyAlignment="1">
      <alignment horizontal="center" vertical="top" wrapText="1"/>
    </xf>
    <xf numFmtId="0" fontId="5" fillId="33" borderId="0" xfId="0" applyFont="1" applyFill="1" applyBorder="1" applyAlignment="1">
      <alignment/>
    </xf>
    <xf numFmtId="0" fontId="5" fillId="33" borderId="0" xfId="0" applyFont="1" applyFill="1" applyBorder="1" applyAlignment="1">
      <alignment horizontal="center" vertical="top" wrapText="1"/>
    </xf>
    <xf numFmtId="0" fontId="5" fillId="33" borderId="0" xfId="0" applyFont="1" applyFill="1" applyBorder="1" applyAlignment="1">
      <alignment vertical="top" wrapText="1"/>
    </xf>
    <xf numFmtId="0" fontId="4" fillId="33" borderId="0" xfId="0" applyFont="1" applyFill="1" applyBorder="1" applyAlignment="1">
      <alignment/>
    </xf>
    <xf numFmtId="0" fontId="4" fillId="33" borderId="0" xfId="0" applyFont="1" applyFill="1" applyBorder="1" applyAlignment="1">
      <alignment horizontal="left" vertical="top" wrapText="1"/>
    </xf>
    <xf numFmtId="0" fontId="5" fillId="33" borderId="0" xfId="0" applyFont="1" applyFill="1" applyBorder="1" applyAlignment="1">
      <alignment horizontal="right" vertical="top" wrapText="1"/>
    </xf>
    <xf numFmtId="0" fontId="5" fillId="33" borderId="0" xfId="0" applyFont="1" applyFill="1" applyBorder="1" applyAlignment="1">
      <alignment horizontal="left"/>
    </xf>
    <xf numFmtId="0" fontId="4" fillId="33" borderId="0" xfId="0" applyFont="1" applyFill="1" applyAlignment="1">
      <alignment/>
    </xf>
    <xf numFmtId="0" fontId="5" fillId="33" borderId="0" xfId="0" applyFont="1" applyFill="1" applyAlignment="1">
      <alignment/>
    </xf>
    <xf numFmtId="2" fontId="5" fillId="33" borderId="0" xfId="0" applyNumberFormat="1" applyFont="1" applyFill="1" applyAlignment="1">
      <alignment/>
    </xf>
    <xf numFmtId="0" fontId="5" fillId="33" borderId="0" xfId="0" applyFont="1" applyFill="1" applyAlignment="1">
      <alignment horizontal="left"/>
    </xf>
    <xf numFmtId="0" fontId="4" fillId="33" borderId="0" xfId="0" applyFont="1" applyFill="1" applyAlignment="1">
      <alignment horizontal="left" vertical="top" wrapText="1"/>
    </xf>
    <xf numFmtId="2" fontId="4" fillId="33" borderId="0" xfId="0" applyNumberFormat="1" applyFont="1" applyFill="1" applyAlignment="1">
      <alignment horizontal="left" vertical="top" wrapText="1"/>
    </xf>
    <xf numFmtId="0" fontId="5" fillId="33" borderId="0" xfId="0" applyFont="1" applyFill="1" applyAlignment="1">
      <alignment vertical="top" wrapText="1"/>
    </xf>
    <xf numFmtId="2" fontId="4" fillId="33" borderId="0" xfId="0" applyNumberFormat="1" applyFont="1" applyFill="1" applyAlignment="1">
      <alignment horizontal="center" vertical="top" wrapText="1"/>
    </xf>
    <xf numFmtId="2" fontId="5" fillId="33" borderId="0" xfId="0" applyNumberFormat="1" applyFont="1" applyFill="1" applyAlignment="1">
      <alignment horizontal="center" vertical="top" wrapText="1"/>
    </xf>
    <xf numFmtId="0" fontId="5" fillId="33" borderId="0" xfId="0" applyFont="1" applyFill="1" applyAlignment="1">
      <alignment vertical="top"/>
    </xf>
    <xf numFmtId="1" fontId="5" fillId="33" borderId="0" xfId="0" applyNumberFormat="1" applyFont="1" applyFill="1" applyAlignment="1">
      <alignment horizontal="center" vertical="top"/>
    </xf>
    <xf numFmtId="1" fontId="5" fillId="33" borderId="0" xfId="0" applyNumberFormat="1" applyFont="1" applyFill="1" applyAlignment="1">
      <alignment horizontal="center" vertical="top" wrapText="1"/>
    </xf>
    <xf numFmtId="49" fontId="5" fillId="33" borderId="0" xfId="0" applyNumberFormat="1" applyFont="1" applyFill="1" applyAlignment="1">
      <alignment horizontal="center" vertical="top" wrapText="1"/>
    </xf>
    <xf numFmtId="17" fontId="5" fillId="33" borderId="0" xfId="0" applyNumberFormat="1" applyFont="1" applyFill="1" applyAlignment="1">
      <alignment/>
    </xf>
    <xf numFmtId="0" fontId="6" fillId="33" borderId="0" xfId="0" applyFont="1" applyFill="1" applyBorder="1" applyAlignment="1">
      <alignment/>
    </xf>
    <xf numFmtId="14" fontId="7" fillId="33" borderId="0" xfId="0" applyNumberFormat="1" applyFont="1" applyFill="1" applyBorder="1" applyAlignment="1">
      <alignment horizontal="right" vertical="top" wrapText="1"/>
    </xf>
    <xf numFmtId="0" fontId="8" fillId="33" borderId="0" xfId="0" applyFont="1" applyFill="1" applyBorder="1" applyAlignment="1">
      <alignment horizontal="center" vertical="top" wrapText="1"/>
    </xf>
    <xf numFmtId="14" fontId="7" fillId="33" borderId="10" xfId="0" applyNumberFormat="1" applyFont="1" applyFill="1" applyBorder="1" applyAlignment="1">
      <alignment horizontal="right" vertical="top" wrapText="1"/>
    </xf>
    <xf numFmtId="0" fontId="4" fillId="33" borderId="0" xfId="0" applyFont="1" applyFill="1" applyBorder="1" applyAlignment="1">
      <alignment vertical="top" wrapText="1"/>
    </xf>
    <xf numFmtId="0" fontId="7" fillId="33" borderId="0" xfId="0" applyFont="1" applyFill="1" applyBorder="1" applyAlignment="1">
      <alignment wrapText="1"/>
    </xf>
    <xf numFmtId="0" fontId="8" fillId="33" borderId="0" xfId="0" applyFont="1" applyFill="1" applyBorder="1" applyAlignment="1">
      <alignment horizontal="center" wrapText="1"/>
    </xf>
    <xf numFmtId="177" fontId="5" fillId="33" borderId="0" xfId="0" applyNumberFormat="1" applyFont="1" applyFill="1" applyBorder="1" applyAlignment="1">
      <alignment horizontal="center"/>
    </xf>
    <xf numFmtId="0" fontId="8" fillId="33" borderId="0" xfId="0" applyFont="1" applyFill="1" applyBorder="1" applyAlignment="1">
      <alignment wrapText="1"/>
    </xf>
    <xf numFmtId="0" fontId="5" fillId="33" borderId="0" xfId="0" applyFont="1" applyFill="1" applyBorder="1" applyAlignment="1">
      <alignment wrapText="1"/>
    </xf>
    <xf numFmtId="177" fontId="5" fillId="33" borderId="10" xfId="0" applyNumberFormat="1" applyFont="1" applyFill="1" applyBorder="1" applyAlignment="1">
      <alignment horizontal="center"/>
    </xf>
    <xf numFmtId="2" fontId="5" fillId="33" borderId="0" xfId="0" applyNumberFormat="1" applyFont="1" applyFill="1" applyBorder="1" applyAlignment="1">
      <alignment/>
    </xf>
    <xf numFmtId="0" fontId="8"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lignment horizontal="center"/>
    </xf>
    <xf numFmtId="177" fontId="5" fillId="33" borderId="11" xfId="0" applyNumberFormat="1" applyFont="1" applyFill="1" applyBorder="1" applyAlignment="1">
      <alignment horizontal="center"/>
    </xf>
    <xf numFmtId="197" fontId="5" fillId="33" borderId="12" xfId="0" applyNumberFormat="1" applyFont="1" applyFill="1" applyBorder="1" applyAlignment="1">
      <alignment horizontal="right"/>
    </xf>
    <xf numFmtId="2" fontId="5" fillId="33" borderId="12" xfId="0" applyNumberFormat="1" applyFont="1" applyFill="1" applyBorder="1" applyAlignment="1">
      <alignment horizontal="right"/>
    </xf>
    <xf numFmtId="0" fontId="4" fillId="33" borderId="0" xfId="0" applyFont="1" applyFill="1" applyBorder="1" applyAlignment="1">
      <alignment horizontal="center" wrapText="1"/>
    </xf>
    <xf numFmtId="0" fontId="4" fillId="33" borderId="0" xfId="0" applyFont="1" applyFill="1" applyBorder="1" applyAlignment="1">
      <alignment wrapText="1"/>
    </xf>
    <xf numFmtId="0" fontId="5" fillId="33" borderId="0" xfId="0" applyFont="1" applyFill="1" applyBorder="1" applyAlignment="1">
      <alignment horizontal="center" wrapText="1"/>
    </xf>
    <xf numFmtId="177" fontId="5" fillId="33" borderId="0" xfId="0" applyNumberFormat="1" applyFont="1" applyFill="1" applyBorder="1" applyAlignment="1">
      <alignment/>
    </xf>
    <xf numFmtId="177" fontId="5" fillId="33" borderId="13" xfId="0" applyNumberFormat="1" applyFont="1" applyFill="1" applyBorder="1" applyAlignment="1">
      <alignment horizontal="center"/>
    </xf>
    <xf numFmtId="0" fontId="5" fillId="33" borderId="0" xfId="0" applyFont="1" applyFill="1" applyBorder="1" applyAlignment="1">
      <alignment horizontal="justify" wrapText="1"/>
    </xf>
    <xf numFmtId="177" fontId="5" fillId="33" borderId="0" xfId="0" applyNumberFormat="1" applyFont="1" applyFill="1" applyBorder="1" applyAlignment="1">
      <alignment horizontal="right"/>
    </xf>
    <xf numFmtId="177" fontId="5" fillId="33" borderId="0" xfId="0" applyNumberFormat="1" applyFont="1" applyFill="1" applyBorder="1" applyAlignment="1">
      <alignment horizontal="center" wrapText="1"/>
    </xf>
    <xf numFmtId="0" fontId="5" fillId="33" borderId="0" xfId="0" applyFont="1" applyFill="1" applyBorder="1" applyAlignment="1">
      <alignment horizontal="right" wrapText="1"/>
    </xf>
    <xf numFmtId="0" fontId="5" fillId="33" borderId="0" xfId="0" applyFont="1" applyFill="1" applyBorder="1" applyAlignment="1">
      <alignment horizontal="left" wrapText="1"/>
    </xf>
    <xf numFmtId="0" fontId="5" fillId="33" borderId="0" xfId="0" applyFont="1" applyFill="1" applyBorder="1" applyAlignment="1">
      <alignment horizontal="right"/>
    </xf>
    <xf numFmtId="0" fontId="5" fillId="33" borderId="10" xfId="0" applyFont="1" applyFill="1" applyBorder="1" applyAlignment="1">
      <alignment horizontal="center"/>
    </xf>
    <xf numFmtId="0" fontId="5" fillId="33" borderId="0" xfId="0" applyFont="1" applyFill="1" applyBorder="1" applyAlignment="1">
      <alignment horizontal="justify"/>
    </xf>
    <xf numFmtId="3" fontId="5" fillId="33" borderId="0" xfId="0" applyNumberFormat="1" applyFont="1" applyFill="1" applyBorder="1" applyAlignment="1">
      <alignment/>
    </xf>
    <xf numFmtId="177" fontId="5" fillId="33" borderId="0" xfId="0" applyNumberFormat="1" applyFont="1" applyFill="1" applyBorder="1" applyAlignment="1">
      <alignment/>
    </xf>
    <xf numFmtId="0" fontId="5"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horizontal="left" vertical="top"/>
    </xf>
    <xf numFmtId="0" fontId="5" fillId="33" borderId="0" xfId="0" applyFont="1" applyFill="1" applyBorder="1" applyAlignment="1" applyProtection="1">
      <alignment horizontal="justify"/>
      <protection locked="0"/>
    </xf>
    <xf numFmtId="0" fontId="4" fillId="33" borderId="0" xfId="0" applyFont="1" applyFill="1" applyBorder="1" applyAlignment="1">
      <alignment horizontal="justify"/>
    </xf>
    <xf numFmtId="0" fontId="10" fillId="33" borderId="0" xfId="0" applyFont="1" applyFill="1" applyBorder="1" applyAlignment="1" quotePrefix="1">
      <alignment horizontal="right" vertical="top" wrapText="1"/>
    </xf>
    <xf numFmtId="0" fontId="11" fillId="33" borderId="0" xfId="0" applyFont="1" applyFill="1" applyBorder="1" applyAlignment="1">
      <alignment horizontal="center" wrapText="1"/>
    </xf>
    <xf numFmtId="0" fontId="11" fillId="33" borderId="0" xfId="0" applyFont="1" applyFill="1" applyBorder="1" applyAlignment="1">
      <alignment horizontal="right" wrapText="1"/>
    </xf>
    <xf numFmtId="0" fontId="5" fillId="33" borderId="10" xfId="0" applyFont="1" applyFill="1" applyBorder="1" applyAlignment="1">
      <alignment horizontal="right" wrapText="1"/>
    </xf>
    <xf numFmtId="3" fontId="5" fillId="33" borderId="0" xfId="0" applyNumberFormat="1" applyFont="1" applyFill="1" applyBorder="1" applyAlignment="1">
      <alignment horizontal="right" wrapText="1"/>
    </xf>
    <xf numFmtId="177" fontId="5" fillId="33" borderId="12" xfId="0" applyNumberFormat="1" applyFont="1" applyFill="1" applyBorder="1" applyAlignment="1">
      <alignment horizontal="center"/>
    </xf>
    <xf numFmtId="3" fontId="5" fillId="33" borderId="12" xfId="0" applyNumberFormat="1" applyFont="1" applyFill="1" applyBorder="1" applyAlignment="1">
      <alignment horizontal="right" wrapText="1"/>
    </xf>
    <xf numFmtId="2" fontId="5" fillId="33" borderId="0" xfId="0" applyNumberFormat="1" applyFont="1" applyFill="1" applyBorder="1" applyAlignment="1">
      <alignment horizontal="right" wrapText="1"/>
    </xf>
    <xf numFmtId="3" fontId="5" fillId="33" borderId="0" xfId="0" applyNumberFormat="1" applyFont="1" applyFill="1" applyBorder="1" applyAlignment="1">
      <alignment horizontal="right" vertical="top" wrapText="1"/>
    </xf>
    <xf numFmtId="3" fontId="8" fillId="33" borderId="0" xfId="0" applyNumberFormat="1" applyFont="1" applyFill="1" applyBorder="1" applyAlignment="1">
      <alignment horizontal="right" wrapText="1"/>
    </xf>
    <xf numFmtId="0" fontId="8" fillId="33" borderId="0" xfId="0" applyFont="1" applyFill="1" applyBorder="1" applyAlignment="1">
      <alignment horizontal="right" wrapText="1"/>
    </xf>
    <xf numFmtId="3" fontId="11" fillId="33" borderId="0" xfId="0" applyNumberFormat="1" applyFont="1" applyFill="1" applyBorder="1" applyAlignment="1">
      <alignment horizontal="right"/>
    </xf>
    <xf numFmtId="0" fontId="5" fillId="33" borderId="0" xfId="0" applyFont="1" applyFill="1" applyBorder="1" applyAlignment="1">
      <alignment horizontal="right" vertical="top"/>
    </xf>
    <xf numFmtId="3" fontId="5" fillId="33" borderId="0" xfId="0" applyNumberFormat="1" applyFont="1" applyFill="1" applyBorder="1" applyAlignment="1">
      <alignment horizontal="right"/>
    </xf>
    <xf numFmtId="0" fontId="12" fillId="33" borderId="0" xfId="0" applyFont="1" applyFill="1" applyBorder="1" applyAlignment="1">
      <alignment horizontal="center"/>
    </xf>
    <xf numFmtId="0" fontId="13" fillId="33" borderId="0" xfId="0" applyFont="1" applyFill="1" applyBorder="1" applyAlignment="1">
      <alignment horizontal="right" wrapText="1"/>
    </xf>
    <xf numFmtId="16" fontId="5" fillId="33" borderId="0" xfId="0" applyNumberFormat="1" applyFont="1" applyFill="1" applyAlignment="1">
      <alignment/>
    </xf>
    <xf numFmtId="197" fontId="5" fillId="33" borderId="12" xfId="0" applyNumberFormat="1" applyFont="1" applyFill="1" applyBorder="1" applyAlignment="1">
      <alignment horizontal="center"/>
    </xf>
    <xf numFmtId="213" fontId="5" fillId="33" borderId="0" xfId="0" applyNumberFormat="1" applyFont="1" applyFill="1" applyAlignment="1">
      <alignment/>
    </xf>
    <xf numFmtId="0" fontId="4" fillId="33" borderId="0" xfId="0" applyFont="1" applyFill="1" applyBorder="1" applyAlignment="1">
      <alignment horizontal="center"/>
    </xf>
    <xf numFmtId="0" fontId="4" fillId="33" borderId="0" xfId="0" applyFont="1" applyFill="1" applyBorder="1" applyAlignment="1">
      <alignment horizontal="center" vertical="top"/>
    </xf>
    <xf numFmtId="0" fontId="5" fillId="33" borderId="0" xfId="0" applyFont="1" applyFill="1" applyAlignment="1">
      <alignment vertical="top" wrapText="1"/>
    </xf>
    <xf numFmtId="0" fontId="4" fillId="33" borderId="0" xfId="0" applyFont="1" applyFill="1" applyAlignment="1">
      <alignment horizontal="left" vertical="top" wrapText="1"/>
    </xf>
    <xf numFmtId="0" fontId="5" fillId="33" borderId="0" xfId="0" applyFont="1" applyFill="1" applyBorder="1" applyAlignment="1">
      <alignment horizontal="justify" wrapText="1"/>
    </xf>
    <xf numFmtId="0" fontId="5" fillId="33" borderId="0" xfId="0" applyFont="1" applyFill="1" applyBorder="1" applyAlignment="1">
      <alignment wrapText="1"/>
    </xf>
    <xf numFmtId="0" fontId="4" fillId="33" borderId="0" xfId="0" applyFont="1" applyFill="1" applyBorder="1" applyAlignment="1">
      <alignment wrapText="1"/>
    </xf>
    <xf numFmtId="0" fontId="5" fillId="33" borderId="0" xfId="0" applyFont="1" applyFill="1" applyBorder="1" applyAlignment="1">
      <alignment horizontal="justify"/>
    </xf>
    <xf numFmtId="0" fontId="5" fillId="33" borderId="0" xfId="0" applyFont="1" applyFill="1" applyBorder="1" applyAlignment="1">
      <alignment horizontal="justify" vertical="top"/>
    </xf>
    <xf numFmtId="0" fontId="4" fillId="33" borderId="0" xfId="0" applyFont="1" applyFill="1" applyBorder="1" applyAlignment="1">
      <alignment horizontal="justify"/>
    </xf>
    <xf numFmtId="0" fontId="5" fillId="33" borderId="0" xfId="0" applyFont="1" applyFill="1" applyBorder="1" applyAlignment="1" applyProtection="1">
      <alignment horizontal="justify"/>
      <protection locked="0"/>
    </xf>
    <xf numFmtId="0" fontId="8" fillId="33" borderId="0" xfId="0" applyFont="1" applyFill="1" applyBorder="1" applyAlignment="1">
      <alignment wrapText="1"/>
    </xf>
    <xf numFmtId="0" fontId="4" fillId="33" borderId="0" xfId="0" applyFont="1" applyFill="1" applyBorder="1" applyAlignment="1">
      <alignment horizontal="left" vertical="top" wrapText="1"/>
    </xf>
    <xf numFmtId="0" fontId="11" fillId="33" borderId="0" xfId="0" applyFont="1" applyFill="1" applyBorder="1" applyAlignment="1">
      <alignment horizontal="right" wrapText="1"/>
    </xf>
    <xf numFmtId="0" fontId="4" fillId="33" borderId="0" xfId="0" applyFont="1" applyFill="1" applyBorder="1" applyAlignment="1">
      <alignment horizontal="center" wrapText="1"/>
    </xf>
    <xf numFmtId="0" fontId="4" fillId="34" borderId="0" xfId="0" applyFont="1" applyFill="1" applyAlignment="1">
      <alignment/>
    </xf>
    <xf numFmtId="0" fontId="14" fillId="34" borderId="0" xfId="0" applyFont="1" applyFill="1" applyAlignment="1">
      <alignment/>
    </xf>
    <xf numFmtId="0" fontId="14" fillId="34" borderId="0" xfId="0" applyFont="1" applyFill="1" applyAlignment="1">
      <alignment horizontal="right"/>
    </xf>
    <xf numFmtId="0" fontId="32" fillId="34" borderId="0" xfId="0" applyFont="1" applyFill="1" applyAlignment="1">
      <alignment/>
    </xf>
    <xf numFmtId="0" fontId="32" fillId="34" borderId="0" xfId="0" applyFont="1" applyFill="1" applyAlignment="1">
      <alignment horizontal="center"/>
    </xf>
    <xf numFmtId="0" fontId="14" fillId="34" borderId="0" xfId="0" applyFont="1" applyFill="1" applyAlignment="1">
      <alignment horizontal="center"/>
    </xf>
    <xf numFmtId="0" fontId="12" fillId="34" borderId="0" xfId="0" applyFont="1" applyFill="1" applyBorder="1" applyAlignment="1">
      <alignment horizontal="center"/>
    </xf>
    <xf numFmtId="177" fontId="5" fillId="34" borderId="0" xfId="0" applyNumberFormat="1" applyFont="1" applyFill="1" applyBorder="1" applyAlignment="1">
      <alignment horizontal="right"/>
    </xf>
    <xf numFmtId="177" fontId="5" fillId="34" borderId="10" xfId="0" applyNumberFormat="1" applyFont="1" applyFill="1" applyBorder="1" applyAlignment="1">
      <alignment horizontal="right"/>
    </xf>
    <xf numFmtId="177" fontId="5" fillId="34" borderId="13" xfId="0" applyNumberFormat="1" applyFont="1" applyFill="1" applyBorder="1" applyAlignment="1">
      <alignment horizontal="right"/>
    </xf>
    <xf numFmtId="177" fontId="5" fillId="34" borderId="11"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0</xdr:rowOff>
    </xdr:from>
    <xdr:to>
      <xdr:col>8</xdr:col>
      <xdr:colOff>0</xdr:colOff>
      <xdr:row>32</xdr:row>
      <xdr:rowOff>0</xdr:rowOff>
    </xdr:to>
    <xdr:sp>
      <xdr:nvSpPr>
        <xdr:cNvPr id="1" name="Line 1"/>
        <xdr:cNvSpPr>
          <a:spLocks/>
        </xdr:cNvSpPr>
      </xdr:nvSpPr>
      <xdr:spPr>
        <a:xfrm>
          <a:off x="19050" y="7962900"/>
          <a:ext cx="81724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32</xdr:row>
      <xdr:rowOff>0</xdr:rowOff>
    </xdr:from>
    <xdr:to>
      <xdr:col>4</xdr:col>
      <xdr:colOff>323850</xdr:colOff>
      <xdr:row>32</xdr:row>
      <xdr:rowOff>0</xdr:rowOff>
    </xdr:to>
    <xdr:sp>
      <xdr:nvSpPr>
        <xdr:cNvPr id="2" name="Line 2"/>
        <xdr:cNvSpPr>
          <a:spLocks/>
        </xdr:cNvSpPr>
      </xdr:nvSpPr>
      <xdr:spPr>
        <a:xfrm>
          <a:off x="19050" y="7962900"/>
          <a:ext cx="57435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32</xdr:row>
      <xdr:rowOff>0</xdr:rowOff>
    </xdr:from>
    <xdr:to>
      <xdr:col>4</xdr:col>
      <xdr:colOff>323850</xdr:colOff>
      <xdr:row>32</xdr:row>
      <xdr:rowOff>0</xdr:rowOff>
    </xdr:to>
    <xdr:sp>
      <xdr:nvSpPr>
        <xdr:cNvPr id="3" name="Line 3"/>
        <xdr:cNvSpPr>
          <a:spLocks/>
        </xdr:cNvSpPr>
      </xdr:nvSpPr>
      <xdr:spPr>
        <a:xfrm>
          <a:off x="19050" y="7962900"/>
          <a:ext cx="57435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15</xdr:row>
      <xdr:rowOff>9525</xdr:rowOff>
    </xdr:from>
    <xdr:to>
      <xdr:col>8</xdr:col>
      <xdr:colOff>0</xdr:colOff>
      <xdr:row>15</xdr:row>
      <xdr:rowOff>9525</xdr:rowOff>
    </xdr:to>
    <xdr:sp>
      <xdr:nvSpPr>
        <xdr:cNvPr id="4" name="Line 4"/>
        <xdr:cNvSpPr>
          <a:spLocks/>
        </xdr:cNvSpPr>
      </xdr:nvSpPr>
      <xdr:spPr>
        <a:xfrm>
          <a:off x="19050" y="2324100"/>
          <a:ext cx="81724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15</xdr:row>
      <xdr:rowOff>104775</xdr:rowOff>
    </xdr:from>
    <xdr:to>
      <xdr:col>4</xdr:col>
      <xdr:colOff>323850</xdr:colOff>
      <xdr:row>15</xdr:row>
      <xdr:rowOff>104775</xdr:rowOff>
    </xdr:to>
    <xdr:sp>
      <xdr:nvSpPr>
        <xdr:cNvPr id="5" name="Line 5"/>
        <xdr:cNvSpPr>
          <a:spLocks/>
        </xdr:cNvSpPr>
      </xdr:nvSpPr>
      <xdr:spPr>
        <a:xfrm>
          <a:off x="19050" y="2419350"/>
          <a:ext cx="57435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32</xdr:row>
      <xdr:rowOff>0</xdr:rowOff>
    </xdr:from>
    <xdr:to>
      <xdr:col>8</xdr:col>
      <xdr:colOff>0</xdr:colOff>
      <xdr:row>32</xdr:row>
      <xdr:rowOff>0</xdr:rowOff>
    </xdr:to>
    <xdr:sp>
      <xdr:nvSpPr>
        <xdr:cNvPr id="6" name="Line 7"/>
        <xdr:cNvSpPr>
          <a:spLocks/>
        </xdr:cNvSpPr>
      </xdr:nvSpPr>
      <xdr:spPr>
        <a:xfrm>
          <a:off x="19050" y="7962900"/>
          <a:ext cx="81724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32</xdr:row>
      <xdr:rowOff>0</xdr:rowOff>
    </xdr:from>
    <xdr:to>
      <xdr:col>4</xdr:col>
      <xdr:colOff>323850</xdr:colOff>
      <xdr:row>32</xdr:row>
      <xdr:rowOff>0</xdr:rowOff>
    </xdr:to>
    <xdr:sp>
      <xdr:nvSpPr>
        <xdr:cNvPr id="7" name="Line 8"/>
        <xdr:cNvSpPr>
          <a:spLocks/>
        </xdr:cNvSpPr>
      </xdr:nvSpPr>
      <xdr:spPr>
        <a:xfrm>
          <a:off x="19050" y="7962900"/>
          <a:ext cx="57435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33</xdr:row>
      <xdr:rowOff>0</xdr:rowOff>
    </xdr:from>
    <xdr:to>
      <xdr:col>4</xdr:col>
      <xdr:colOff>323850</xdr:colOff>
      <xdr:row>33</xdr:row>
      <xdr:rowOff>0</xdr:rowOff>
    </xdr:to>
    <xdr:sp>
      <xdr:nvSpPr>
        <xdr:cNvPr id="8" name="Line 9"/>
        <xdr:cNvSpPr>
          <a:spLocks/>
        </xdr:cNvSpPr>
      </xdr:nvSpPr>
      <xdr:spPr>
        <a:xfrm>
          <a:off x="19050" y="8096250"/>
          <a:ext cx="57435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15</xdr:row>
      <xdr:rowOff>9525</xdr:rowOff>
    </xdr:from>
    <xdr:to>
      <xdr:col>8</xdr:col>
      <xdr:colOff>0</xdr:colOff>
      <xdr:row>15</xdr:row>
      <xdr:rowOff>9525</xdr:rowOff>
    </xdr:to>
    <xdr:sp>
      <xdr:nvSpPr>
        <xdr:cNvPr id="9" name="Line 10"/>
        <xdr:cNvSpPr>
          <a:spLocks/>
        </xdr:cNvSpPr>
      </xdr:nvSpPr>
      <xdr:spPr>
        <a:xfrm>
          <a:off x="19050" y="2324100"/>
          <a:ext cx="81724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15</xdr:row>
      <xdr:rowOff>104775</xdr:rowOff>
    </xdr:from>
    <xdr:to>
      <xdr:col>4</xdr:col>
      <xdr:colOff>323850</xdr:colOff>
      <xdr:row>15</xdr:row>
      <xdr:rowOff>104775</xdr:rowOff>
    </xdr:to>
    <xdr:sp>
      <xdr:nvSpPr>
        <xdr:cNvPr id="10" name="Line 11"/>
        <xdr:cNvSpPr>
          <a:spLocks/>
        </xdr:cNvSpPr>
      </xdr:nvSpPr>
      <xdr:spPr>
        <a:xfrm>
          <a:off x="19050" y="2419350"/>
          <a:ext cx="57435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8</xdr:col>
      <xdr:colOff>0</xdr:colOff>
      <xdr:row>3</xdr:row>
      <xdr:rowOff>9525</xdr:rowOff>
    </xdr:to>
    <xdr:sp>
      <xdr:nvSpPr>
        <xdr:cNvPr id="1" name="Line 1"/>
        <xdr:cNvSpPr>
          <a:spLocks/>
        </xdr:cNvSpPr>
      </xdr:nvSpPr>
      <xdr:spPr>
        <a:xfrm>
          <a:off x="19050" y="409575"/>
          <a:ext cx="81724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3</xdr:row>
      <xdr:rowOff>104775</xdr:rowOff>
    </xdr:from>
    <xdr:to>
      <xdr:col>4</xdr:col>
      <xdr:colOff>323850</xdr:colOff>
      <xdr:row>3</xdr:row>
      <xdr:rowOff>104775</xdr:rowOff>
    </xdr:to>
    <xdr:sp>
      <xdr:nvSpPr>
        <xdr:cNvPr id="2" name="Line 2"/>
        <xdr:cNvSpPr>
          <a:spLocks/>
        </xdr:cNvSpPr>
      </xdr:nvSpPr>
      <xdr:spPr>
        <a:xfrm>
          <a:off x="19050" y="504825"/>
          <a:ext cx="57435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20</xdr:row>
      <xdr:rowOff>0</xdr:rowOff>
    </xdr:from>
    <xdr:to>
      <xdr:col>4</xdr:col>
      <xdr:colOff>323850</xdr:colOff>
      <xdr:row>20</xdr:row>
      <xdr:rowOff>0</xdr:rowOff>
    </xdr:to>
    <xdr:sp>
      <xdr:nvSpPr>
        <xdr:cNvPr id="3" name="Line 3"/>
        <xdr:cNvSpPr>
          <a:spLocks/>
        </xdr:cNvSpPr>
      </xdr:nvSpPr>
      <xdr:spPr>
        <a:xfrm>
          <a:off x="19050" y="3143250"/>
          <a:ext cx="57435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8</xdr:col>
      <xdr:colOff>0</xdr:colOff>
      <xdr:row>0</xdr:row>
      <xdr:rowOff>0</xdr:rowOff>
    </xdr:to>
    <xdr:sp>
      <xdr:nvSpPr>
        <xdr:cNvPr id="4" name="Line 4"/>
        <xdr:cNvSpPr>
          <a:spLocks/>
        </xdr:cNvSpPr>
      </xdr:nvSpPr>
      <xdr:spPr>
        <a:xfrm>
          <a:off x="19050" y="0"/>
          <a:ext cx="81724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xdr:col>
      <xdr:colOff>323850</xdr:colOff>
      <xdr:row>0</xdr:row>
      <xdr:rowOff>0</xdr:rowOff>
    </xdr:to>
    <xdr:sp>
      <xdr:nvSpPr>
        <xdr:cNvPr id="5" name="Line 5"/>
        <xdr:cNvSpPr>
          <a:spLocks/>
        </xdr:cNvSpPr>
      </xdr:nvSpPr>
      <xdr:spPr>
        <a:xfrm>
          <a:off x="19050" y="0"/>
          <a:ext cx="57435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H39"/>
  <sheetViews>
    <sheetView tabSelected="1" zoomScalePageLayoutView="0" workbookViewId="0" topLeftCell="A1">
      <selection activeCell="B24" sqref="B24"/>
    </sheetView>
  </sheetViews>
  <sheetFormatPr defaultColWidth="9.140625" defaultRowHeight="12.75"/>
  <cols>
    <col min="1" max="1" width="48.8515625" style="2" customWidth="1"/>
    <col min="2" max="2" width="11.140625" style="2" customWidth="1"/>
    <col min="3" max="3" width="11.28125" style="2" customWidth="1"/>
    <col min="4" max="4" width="10.28125" style="2" customWidth="1"/>
    <col min="5" max="5" width="11.140625" style="2" customWidth="1"/>
    <col min="6" max="6" width="8.140625" style="2" customWidth="1"/>
    <col min="7" max="8" width="11.00390625" style="2" customWidth="1"/>
    <col min="9" max="16384" width="9.140625" style="2" customWidth="1"/>
  </cols>
  <sheetData>
    <row r="5" spans="1:4" ht="10.5">
      <c r="A5" s="85"/>
      <c r="B5" s="85"/>
      <c r="C5" s="85"/>
      <c r="D5" s="85"/>
    </row>
    <row r="14" spans="1:8" ht="10.5">
      <c r="A14" s="85" t="s">
        <v>95</v>
      </c>
      <c r="B14" s="85"/>
      <c r="C14" s="85"/>
      <c r="D14" s="85"/>
      <c r="E14" s="3"/>
      <c r="F14" s="3"/>
      <c r="G14" s="3"/>
      <c r="H14" s="3"/>
    </row>
    <row r="15" spans="1:8" ht="10.5">
      <c r="A15" s="1"/>
      <c r="B15" s="1"/>
      <c r="C15" s="1"/>
      <c r="D15" s="1"/>
      <c r="E15" s="3"/>
      <c r="F15" s="3"/>
      <c r="G15" s="3"/>
      <c r="H15" s="3"/>
    </row>
    <row r="16" spans="1:8" ht="10.5">
      <c r="A16" s="84" t="s">
        <v>79</v>
      </c>
      <c r="B16" s="84"/>
      <c r="C16" s="84"/>
      <c r="D16" s="84"/>
      <c r="E16" s="3"/>
      <c r="F16" s="3"/>
      <c r="G16" s="3"/>
      <c r="H16" s="3"/>
    </row>
    <row r="17" spans="1:8" ht="10.5">
      <c r="A17" s="4"/>
      <c r="B17" s="4"/>
      <c r="C17" s="4"/>
      <c r="D17" s="4"/>
      <c r="E17" s="3"/>
      <c r="F17" s="3"/>
      <c r="G17" s="3"/>
      <c r="H17" s="3"/>
    </row>
    <row r="18" spans="1:4" ht="10.5">
      <c r="A18" s="84" t="s">
        <v>148</v>
      </c>
      <c r="B18" s="84"/>
      <c r="C18" s="84"/>
      <c r="D18" s="84"/>
    </row>
    <row r="19" spans="1:7" ht="30" customHeight="1">
      <c r="A19" s="5"/>
      <c r="B19" s="6"/>
      <c r="C19" s="6"/>
      <c r="D19" s="6"/>
      <c r="E19" s="6"/>
      <c r="F19" s="6"/>
      <c r="G19" s="6"/>
    </row>
    <row r="20" spans="1:7" ht="30" customHeight="1">
      <c r="A20" s="5"/>
      <c r="B20" s="6"/>
      <c r="C20" s="6"/>
      <c r="D20" s="6"/>
      <c r="E20" s="6"/>
      <c r="F20" s="6"/>
      <c r="G20" s="6"/>
    </row>
    <row r="21" ht="30" customHeight="1"/>
    <row r="22" ht="10.5">
      <c r="A22" s="7"/>
    </row>
    <row r="23" spans="1:7" ht="54.75" customHeight="1">
      <c r="A23" s="5"/>
      <c r="B23" s="6"/>
      <c r="C23" s="6"/>
      <c r="D23" s="6"/>
      <c r="E23" s="6"/>
      <c r="F23" s="6"/>
      <c r="G23" s="6"/>
    </row>
    <row r="24" spans="1:7" ht="64.5" customHeight="1">
      <c r="A24" s="5"/>
      <c r="B24" s="6"/>
      <c r="C24" s="6"/>
      <c r="D24" s="6"/>
      <c r="E24" s="6"/>
      <c r="F24" s="6"/>
      <c r="G24" s="6"/>
    </row>
    <row r="25" spans="1:7" ht="37.5" customHeight="1">
      <c r="A25" s="5"/>
      <c r="B25" s="6"/>
      <c r="C25" s="6"/>
      <c r="D25" s="6"/>
      <c r="E25" s="6"/>
      <c r="F25" s="6"/>
      <c r="G25" s="6"/>
    </row>
    <row r="26" spans="1:7" ht="27" customHeight="1">
      <c r="A26" s="1"/>
      <c r="B26" s="6"/>
      <c r="C26" s="6"/>
      <c r="D26" s="6"/>
      <c r="E26" s="6"/>
      <c r="F26" s="6"/>
      <c r="G26" s="6"/>
    </row>
    <row r="27" ht="27" customHeight="1"/>
    <row r="28" spans="1:7" ht="27" customHeight="1">
      <c r="A28" s="5"/>
      <c r="B28" s="6"/>
      <c r="C28" s="6"/>
      <c r="D28" s="6"/>
      <c r="E28" s="6"/>
      <c r="F28" s="6"/>
      <c r="G28" s="6"/>
    </row>
    <row r="29" spans="1:7" ht="27" customHeight="1">
      <c r="A29" s="5"/>
      <c r="B29" s="6"/>
      <c r="C29" s="6"/>
      <c r="D29" s="6"/>
      <c r="E29" s="6"/>
      <c r="F29" s="6"/>
      <c r="G29" s="6"/>
    </row>
    <row r="30" spans="1:7" ht="27" customHeight="1">
      <c r="A30" s="5"/>
      <c r="B30" s="6"/>
      <c r="C30" s="6"/>
      <c r="D30" s="6"/>
      <c r="E30" s="6"/>
      <c r="F30" s="6"/>
      <c r="G30" s="6"/>
    </row>
    <row r="31" ht="10.5">
      <c r="A31" s="8"/>
    </row>
    <row r="32" ht="10.5">
      <c r="A32" s="9"/>
    </row>
    <row r="34" spans="1:7" ht="10.5">
      <c r="A34" s="10"/>
      <c r="B34" s="8"/>
      <c r="C34" s="11"/>
      <c r="D34" s="8"/>
      <c r="E34" s="12"/>
      <c r="F34" s="12"/>
      <c r="G34" s="12"/>
    </row>
    <row r="35" spans="1:7" ht="10.5">
      <c r="A35" s="10"/>
      <c r="B35" s="8"/>
      <c r="C35" s="11"/>
      <c r="D35" s="8"/>
      <c r="E35" s="12"/>
      <c r="F35" s="12"/>
      <c r="G35" s="12"/>
    </row>
    <row r="36" spans="1:7" ht="10.5">
      <c r="A36" s="10"/>
      <c r="B36" s="8"/>
      <c r="C36" s="11"/>
      <c r="D36" s="8"/>
      <c r="E36" s="12"/>
      <c r="F36" s="12"/>
      <c r="G36" s="12"/>
    </row>
    <row r="37" spans="1:7" ht="10.5">
      <c r="A37" s="10"/>
      <c r="B37" s="8"/>
      <c r="C37" s="11"/>
      <c r="D37" s="8"/>
      <c r="E37" s="12"/>
      <c r="F37" s="12"/>
      <c r="G37" s="12"/>
    </row>
    <row r="38" spans="1:7" ht="10.5">
      <c r="A38" s="10"/>
      <c r="B38" s="8"/>
      <c r="C38" s="11"/>
      <c r="D38" s="8"/>
      <c r="E38" s="12"/>
      <c r="F38" s="12"/>
      <c r="G38" s="12"/>
    </row>
    <row r="39" spans="1:7" ht="10.5">
      <c r="A39" s="10"/>
      <c r="B39" s="8"/>
      <c r="C39" s="11"/>
      <c r="D39" s="8"/>
      <c r="E39" s="12"/>
      <c r="F39" s="12"/>
      <c r="G39" s="12"/>
    </row>
  </sheetData>
  <sheetProtection/>
  <mergeCells count="4">
    <mergeCell ref="A18:D18"/>
    <mergeCell ref="A16:D16"/>
    <mergeCell ref="A14:D14"/>
    <mergeCell ref="A5:D5"/>
  </mergeCells>
  <printOptions/>
  <pageMargins left="0.984251968503937" right="0" top="0.984251968503937" bottom="0.98425196850393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24"/>
  <sheetViews>
    <sheetView zoomScalePageLayoutView="0" workbookViewId="0" topLeftCell="A1">
      <selection activeCell="L15" sqref="L15"/>
    </sheetView>
  </sheetViews>
  <sheetFormatPr defaultColWidth="9.140625" defaultRowHeight="12.75"/>
  <cols>
    <col min="1" max="1" width="10.00390625" style="14" bestFit="1" customWidth="1"/>
    <col min="2" max="3" width="9.140625" style="14" customWidth="1"/>
    <col min="4" max="4" width="12.28125" style="14" customWidth="1"/>
    <col min="5" max="5" width="9.140625" style="14" customWidth="1"/>
    <col min="6" max="6" width="12.57421875" style="14" customWidth="1"/>
    <col min="7" max="7" width="3.00390625" style="14" customWidth="1"/>
    <col min="8" max="8" width="11.140625" style="14" customWidth="1"/>
    <col min="9" max="9" width="3.421875" style="14" customWidth="1"/>
    <col min="10" max="10" width="10.57421875" style="14" bestFit="1" customWidth="1"/>
    <col min="11" max="11" width="9.140625" style="14" customWidth="1"/>
    <col min="12" max="12" width="10.00390625" style="14" bestFit="1" customWidth="1"/>
    <col min="13" max="16384" width="9.140625" style="14" customWidth="1"/>
  </cols>
  <sheetData>
    <row r="1" spans="1:10" ht="16.5" customHeight="1">
      <c r="A1" s="9" t="s">
        <v>85</v>
      </c>
      <c r="B1" s="2"/>
      <c r="C1" s="2"/>
      <c r="D1" s="2"/>
      <c r="E1" s="2"/>
      <c r="F1" s="2"/>
      <c r="G1" s="2"/>
      <c r="H1" s="2"/>
      <c r="I1" s="2"/>
      <c r="J1" s="2"/>
    </row>
    <row r="2" spans="1:10" ht="17.25" customHeight="1">
      <c r="A2" s="96" t="s">
        <v>148</v>
      </c>
      <c r="B2" s="96"/>
      <c r="C2" s="96"/>
      <c r="D2" s="96"/>
      <c r="E2" s="96"/>
      <c r="F2" s="96"/>
      <c r="G2" s="96"/>
      <c r="H2" s="96"/>
      <c r="I2" s="2"/>
      <c r="J2" s="2"/>
    </row>
    <row r="3" spans="1:10" ht="10.5">
      <c r="A3" s="64"/>
      <c r="B3" s="2"/>
      <c r="C3" s="2"/>
      <c r="D3" s="2"/>
      <c r="E3" s="2"/>
      <c r="F3" s="2"/>
      <c r="G3" s="2"/>
      <c r="H3" s="2"/>
      <c r="I3" s="2"/>
      <c r="J3" s="2"/>
    </row>
    <row r="6" spans="1:10" ht="10.5">
      <c r="A6" s="31"/>
      <c r="B6" s="2"/>
      <c r="F6" s="73"/>
      <c r="H6" s="73"/>
      <c r="I6" s="11"/>
      <c r="J6" s="73"/>
    </row>
    <row r="7" spans="1:10" ht="13.5" customHeight="1">
      <c r="A7" s="95"/>
      <c r="B7" s="95"/>
      <c r="C7" s="95"/>
      <c r="D7" s="95"/>
      <c r="E7" s="95"/>
      <c r="F7" s="95"/>
      <c r="G7" s="2"/>
      <c r="H7" s="74" t="s">
        <v>7</v>
      </c>
      <c r="I7" s="11"/>
      <c r="J7" s="75" t="s">
        <v>53</v>
      </c>
    </row>
    <row r="8" spans="1:10" ht="15.75" customHeight="1">
      <c r="A8" s="93" t="s">
        <v>92</v>
      </c>
      <c r="B8" s="93"/>
      <c r="C8" s="2"/>
      <c r="D8" s="2"/>
      <c r="E8" s="2"/>
      <c r="F8" s="2"/>
      <c r="G8" s="2"/>
      <c r="H8" s="2"/>
      <c r="I8" s="2"/>
      <c r="J8" s="2"/>
    </row>
    <row r="9" spans="1:10" ht="19.5" customHeight="1">
      <c r="A9" s="36"/>
      <c r="D9" s="98" t="s">
        <v>8</v>
      </c>
      <c r="E9" s="98"/>
      <c r="F9" s="98"/>
      <c r="G9" s="11"/>
      <c r="H9" s="98" t="s">
        <v>9</v>
      </c>
      <c r="I9" s="98"/>
      <c r="J9" s="98"/>
    </row>
    <row r="10" spans="1:10" ht="24" customHeight="1">
      <c r="A10" s="36"/>
      <c r="C10" s="97" t="s">
        <v>165</v>
      </c>
      <c r="D10" s="97"/>
      <c r="E10" s="67"/>
      <c r="F10" s="80" t="s">
        <v>104</v>
      </c>
      <c r="G10" s="97" t="s">
        <v>165</v>
      </c>
      <c r="H10" s="97"/>
      <c r="I10" s="97"/>
      <c r="J10" s="80" t="s">
        <v>104</v>
      </c>
    </row>
    <row r="11" spans="1:10" ht="21.75" customHeight="1">
      <c r="A11" s="89" t="s">
        <v>155</v>
      </c>
      <c r="B11" s="89"/>
      <c r="C11" s="89"/>
      <c r="D11" s="76">
        <v>207215052</v>
      </c>
      <c r="E11" s="76"/>
      <c r="F11" s="76">
        <f>D11*0.03</f>
        <v>6216451.56</v>
      </c>
      <c r="G11" s="77"/>
      <c r="H11" s="76">
        <v>300000000</v>
      </c>
      <c r="I11" s="78"/>
      <c r="J11" s="76">
        <v>9000000</v>
      </c>
    </row>
    <row r="12" spans="1:10" ht="7.5" customHeight="1">
      <c r="A12" s="36"/>
      <c r="D12" s="78"/>
      <c r="E12" s="78"/>
      <c r="F12" s="78"/>
      <c r="G12" s="77"/>
      <c r="H12" s="78"/>
      <c r="I12" s="78"/>
      <c r="J12" s="78"/>
    </row>
    <row r="13" spans="1:10" ht="16.5" customHeight="1">
      <c r="A13" s="88" t="s">
        <v>101</v>
      </c>
      <c r="B13" s="88"/>
      <c r="D13" s="76">
        <v>227915052</v>
      </c>
      <c r="E13" s="76"/>
      <c r="F13" s="76">
        <f>D13*0.03</f>
        <v>6837451.56</v>
      </c>
      <c r="G13" s="77"/>
      <c r="H13" s="76">
        <v>300000000</v>
      </c>
      <c r="I13" s="78"/>
      <c r="J13" s="76">
        <v>9000000</v>
      </c>
    </row>
    <row r="14" spans="1:10" ht="6" customHeight="1">
      <c r="A14" s="57"/>
      <c r="D14" s="2"/>
      <c r="E14" s="2"/>
      <c r="F14" s="2"/>
      <c r="G14" s="2"/>
      <c r="H14" s="2"/>
      <c r="I14" s="2"/>
      <c r="J14" s="2"/>
    </row>
    <row r="15" spans="1:10" ht="16.5" customHeight="1">
      <c r="A15" s="88" t="s">
        <v>166</v>
      </c>
      <c r="B15" s="88"/>
      <c r="D15" s="76">
        <v>248915052</v>
      </c>
      <c r="E15" s="76"/>
      <c r="F15" s="76">
        <f>D15*0.03</f>
        <v>7467451.56</v>
      </c>
      <c r="G15" s="77"/>
      <c r="H15" s="76">
        <v>300000000</v>
      </c>
      <c r="I15" s="78"/>
      <c r="J15" s="76">
        <v>9000000</v>
      </c>
    </row>
    <row r="16" spans="1:10" ht="6" customHeight="1">
      <c r="A16" s="57"/>
      <c r="D16" s="2"/>
      <c r="E16" s="2"/>
      <c r="F16" s="2"/>
      <c r="G16" s="2"/>
      <c r="H16" s="2"/>
      <c r="I16" s="2"/>
      <c r="J16" s="2"/>
    </row>
    <row r="17" spans="1:10" ht="14.25" customHeight="1">
      <c r="A17" s="88" t="s">
        <v>151</v>
      </c>
      <c r="B17" s="88"/>
      <c r="D17" s="76">
        <v>272915052</v>
      </c>
      <c r="E17" s="76"/>
      <c r="F17" s="76">
        <f>D17*0.03</f>
        <v>8187451.56</v>
      </c>
      <c r="G17" s="77"/>
      <c r="H17" s="76">
        <v>300000000</v>
      </c>
      <c r="I17" s="78"/>
      <c r="J17" s="76">
        <v>9000000</v>
      </c>
    </row>
    <row r="18" spans="1:10" ht="10.5">
      <c r="A18" s="50"/>
      <c r="B18" s="78"/>
      <c r="C18" s="77"/>
      <c r="D18" s="78"/>
      <c r="E18" s="78"/>
      <c r="F18" s="78"/>
      <c r="G18" s="78"/>
      <c r="H18" s="2"/>
      <c r="I18" s="2"/>
      <c r="J18" s="2"/>
    </row>
    <row r="24" ht="10.5">
      <c r="A24" s="14" t="s">
        <v>167</v>
      </c>
    </row>
  </sheetData>
  <sheetProtection/>
  <mergeCells count="11">
    <mergeCell ref="A8:B8"/>
    <mergeCell ref="A7:F7"/>
    <mergeCell ref="A17:B17"/>
    <mergeCell ref="A2:H2"/>
    <mergeCell ref="C10:D10"/>
    <mergeCell ref="G10:I10"/>
    <mergeCell ref="A15:B15"/>
    <mergeCell ref="A11:C11"/>
    <mergeCell ref="A13:B13"/>
    <mergeCell ref="D9:F9"/>
    <mergeCell ref="H9:J9"/>
  </mergeCells>
  <printOptions/>
  <pageMargins left="0.5511811023622047" right="0" top="0.5905511811023623" bottom="0" header="0.5118110236220472" footer="0.5118110236220472"/>
  <pageSetup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G21"/>
  <sheetViews>
    <sheetView zoomScalePageLayoutView="0" workbookViewId="0" topLeftCell="A1">
      <selection activeCell="C36" sqref="C36"/>
    </sheetView>
  </sheetViews>
  <sheetFormatPr defaultColWidth="9.140625" defaultRowHeight="12.75"/>
  <cols>
    <col min="1" max="1" width="48.8515625" style="14" customWidth="1"/>
    <col min="2" max="2" width="11.140625" style="14" customWidth="1"/>
    <col min="3" max="3" width="11.28125" style="14" customWidth="1"/>
    <col min="4" max="4" width="10.28125" style="15" customWidth="1"/>
    <col min="5" max="5" width="11.140625" style="14" customWidth="1"/>
    <col min="6" max="6" width="8.140625" style="14" customWidth="1"/>
    <col min="7" max="8" width="11.00390625" style="14" customWidth="1"/>
    <col min="9" max="16384" width="9.140625" style="14" customWidth="1"/>
  </cols>
  <sheetData>
    <row r="1" ht="10.5">
      <c r="A1" s="13"/>
    </row>
    <row r="2" spans="1:7" ht="10.5">
      <c r="A2" s="85" t="s">
        <v>95</v>
      </c>
      <c r="B2" s="85"/>
      <c r="C2" s="85"/>
      <c r="D2" s="85"/>
      <c r="E2" s="16"/>
      <c r="F2" s="16"/>
      <c r="G2" s="16"/>
    </row>
    <row r="3" ht="10.5">
      <c r="A3" s="13"/>
    </row>
    <row r="4" ht="10.5">
      <c r="A4" s="13" t="s">
        <v>41</v>
      </c>
    </row>
    <row r="5" spans="1:7" ht="18" customHeight="1">
      <c r="A5" s="87" t="s">
        <v>170</v>
      </c>
      <c r="B5" s="87"/>
      <c r="C5" s="87"/>
      <c r="D5" s="18"/>
      <c r="E5" s="17"/>
      <c r="F5" s="17"/>
      <c r="G5" s="17"/>
    </row>
    <row r="8" ht="10.5">
      <c r="A8" s="13" t="s">
        <v>42</v>
      </c>
    </row>
    <row r="10" spans="1:4" ht="12" customHeight="1">
      <c r="A10" s="86"/>
      <c r="D10" s="20" t="s">
        <v>43</v>
      </c>
    </row>
    <row r="11" spans="1:4" ht="1.5" customHeight="1">
      <c r="A11" s="86"/>
      <c r="D11" s="20"/>
    </row>
    <row r="12" spans="1:4" ht="10.5">
      <c r="A12" s="19" t="s">
        <v>7</v>
      </c>
      <c r="D12" s="21"/>
    </row>
    <row r="13" spans="1:4" ht="10.5">
      <c r="A13" s="22" t="s">
        <v>1</v>
      </c>
      <c r="B13" s="22"/>
      <c r="C13" s="22"/>
      <c r="D13" s="23">
        <v>3</v>
      </c>
    </row>
    <row r="14" spans="1:4" ht="10.5">
      <c r="A14" s="22"/>
      <c r="B14" s="22"/>
      <c r="C14" s="22"/>
      <c r="D14" s="23"/>
    </row>
    <row r="15" spans="1:4" ht="24" customHeight="1">
      <c r="A15" s="19" t="s">
        <v>44</v>
      </c>
      <c r="D15" s="24">
        <v>4</v>
      </c>
    </row>
    <row r="16" spans="1:4" ht="10.5">
      <c r="A16" s="19" t="s">
        <v>45</v>
      </c>
      <c r="D16" s="24">
        <v>5</v>
      </c>
    </row>
    <row r="17" spans="1:4" ht="10.5">
      <c r="A17" s="19"/>
      <c r="D17" s="24"/>
    </row>
    <row r="18" spans="1:4" ht="18" customHeight="1">
      <c r="A18" s="86" t="s">
        <v>46</v>
      </c>
      <c r="B18" s="86"/>
      <c r="D18" s="24">
        <v>6</v>
      </c>
    </row>
    <row r="19" spans="1:5" ht="10.5">
      <c r="A19" s="19" t="s">
        <v>139</v>
      </c>
      <c r="D19" s="25" t="s">
        <v>140</v>
      </c>
      <c r="E19" s="26"/>
    </row>
    <row r="20" spans="1:4" ht="20.25" customHeight="1">
      <c r="A20" s="19"/>
      <c r="D20" s="21"/>
    </row>
    <row r="21" spans="1:3" ht="10.5">
      <c r="A21" s="14" t="s">
        <v>141</v>
      </c>
      <c r="B21" s="81"/>
      <c r="C21" s="81"/>
    </row>
    <row r="48" ht="30.75" customHeight="1"/>
    <row r="50" ht="14.25" customHeight="1"/>
    <row r="70" ht="16.5" customHeight="1"/>
    <row r="96" ht="25.5" customHeight="1"/>
    <row r="98" ht="14.25" customHeight="1"/>
    <row r="99" ht="24" customHeight="1"/>
    <row r="147" ht="24" customHeight="1"/>
    <row r="148" ht="30.75" customHeight="1"/>
    <row r="162" ht="14.25" customHeight="1"/>
    <row r="163" ht="25.5" customHeight="1"/>
    <row r="164" ht="14.25" customHeight="1"/>
    <row r="165" ht="14.25" customHeight="1"/>
    <row r="191" ht="57.75" customHeight="1"/>
    <row r="192" ht="35.25" customHeight="1"/>
    <row r="196" ht="36" customHeight="1"/>
    <row r="199" ht="67.5" customHeight="1"/>
    <row r="201" ht="15" customHeight="1"/>
    <row r="203" ht="39.75" customHeight="1"/>
    <row r="205" ht="57" customHeight="1"/>
    <row r="206" ht="33" customHeight="1"/>
    <row r="209" ht="31.5" customHeight="1"/>
    <row r="219" ht="18" customHeight="1"/>
    <row r="236" ht="27" customHeight="1"/>
    <row r="270" ht="30" customHeight="1"/>
    <row r="288" ht="24" customHeight="1"/>
    <row r="300" ht="24" customHeight="1"/>
    <row r="330" ht="17.25" customHeight="1"/>
    <row r="337" ht="15.75" customHeight="1"/>
    <row r="364" ht="29.25" customHeight="1"/>
    <row r="365" ht="42" customHeight="1"/>
    <row r="387" ht="18.75" customHeight="1"/>
    <row r="408" ht="15" customHeight="1"/>
    <row r="430" ht="19.5" customHeight="1"/>
    <row r="431" ht="27.75" customHeight="1"/>
    <row r="432" ht="27.75" customHeight="1"/>
    <row r="433" ht="27.75" customHeight="1"/>
    <row r="434" ht="27.75" customHeight="1"/>
    <row r="435" ht="27.75" customHeight="1"/>
    <row r="436" ht="27.75" customHeight="1"/>
    <row r="437" ht="15" customHeight="1"/>
    <row r="439" ht="39.75" customHeight="1"/>
    <row r="443" ht="24" customHeight="1"/>
    <row r="450" ht="16.5" customHeight="1"/>
    <row r="451" ht="15.75" customHeight="1"/>
    <row r="454" ht="15" customHeight="1"/>
    <row r="469" ht="12.75" customHeight="1"/>
    <row r="471" ht="26.25" customHeight="1"/>
    <row r="482" ht="39" customHeight="1"/>
    <row r="491" ht="54.75" customHeight="1"/>
    <row r="492" ht="47.25" customHeight="1"/>
    <row r="496" ht="27.75" customHeight="1"/>
    <row r="506" ht="24.75" customHeight="1"/>
    <row r="511" ht="29.25" customHeight="1"/>
  </sheetData>
  <sheetProtection/>
  <mergeCells count="4">
    <mergeCell ref="A10:A11"/>
    <mergeCell ref="A5:C5"/>
    <mergeCell ref="A18:B18"/>
    <mergeCell ref="A2:D2"/>
  </mergeCells>
  <printOptions/>
  <pageMargins left="0.7480314960629921" right="0" top="0" bottom="0.984251968503937" header="0.5118110236220472" footer="0.5118110236220472"/>
  <pageSetup horizontalDpi="300" verticalDpi="300" orientation="portrait" paperSize="9"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19" sqref="C19"/>
    </sheetView>
  </sheetViews>
  <sheetFormatPr defaultColWidth="9.140625" defaultRowHeight="12.75"/>
  <cols>
    <col min="1" max="1" width="33.140625" style="14" customWidth="1"/>
    <col min="2" max="2" width="9.140625" style="14" customWidth="1"/>
    <col min="3" max="3" width="12.8515625" style="14" customWidth="1"/>
    <col min="4" max="4" width="3.8515625" style="14" customWidth="1"/>
    <col min="5" max="5" width="12.421875" style="14" customWidth="1"/>
    <col min="6" max="16384" width="9.140625" style="14" customWidth="1"/>
  </cols>
  <sheetData>
    <row r="1" ht="16.5" customHeight="1">
      <c r="A1" s="13" t="s">
        <v>107</v>
      </c>
    </row>
    <row r="3" ht="10.5">
      <c r="A3" s="14" t="s">
        <v>145</v>
      </c>
    </row>
    <row r="4" ht="10.5">
      <c r="A4" s="14" t="s">
        <v>168</v>
      </c>
    </row>
    <row r="5" spans="1:3" ht="11.25">
      <c r="A5" s="14" t="s">
        <v>162</v>
      </c>
      <c r="C5" s="83"/>
    </row>
    <row r="6" ht="10.5">
      <c r="A6" s="14" t="s">
        <v>169</v>
      </c>
    </row>
    <row r="7" ht="10.5">
      <c r="A7" s="14" t="s">
        <v>146</v>
      </c>
    </row>
    <row r="8" ht="10.5">
      <c r="A8" s="14" t="s">
        <v>174</v>
      </c>
    </row>
    <row r="9" ht="10.5">
      <c r="A9" s="14" t="s">
        <v>161</v>
      </c>
    </row>
    <row r="10" ht="10.5">
      <c r="A10" s="14" t="s">
        <v>173</v>
      </c>
    </row>
    <row r="11" ht="10.5">
      <c r="A11" s="14" t="s">
        <v>147</v>
      </c>
    </row>
  </sheetData>
  <sheetProtection/>
  <printOptions/>
  <pageMargins left="0.35433070866141736" right="0" top="0.984251968503937" bottom="0" header="0.5118110236220472" footer="0.5118110236220472"/>
  <pageSetup horizontalDpi="300" verticalDpi="300" orientation="portrait"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BH964"/>
  <sheetViews>
    <sheetView zoomScalePageLayoutView="0" workbookViewId="0" topLeftCell="A1">
      <selection activeCell="L11" sqref="L11"/>
    </sheetView>
  </sheetViews>
  <sheetFormatPr defaultColWidth="9.140625" defaultRowHeight="12.75"/>
  <cols>
    <col min="1" max="1" width="50.57421875" style="14" customWidth="1"/>
    <col min="2" max="3" width="5.00390625" style="14" customWidth="1"/>
    <col min="4" max="4" width="13.28125" style="14" customWidth="1"/>
    <col min="5" max="5" width="5.00390625" style="14" customWidth="1"/>
    <col min="6" max="6" width="13.28125" style="14" customWidth="1"/>
    <col min="7" max="7" width="5.00390625" style="14" customWidth="1"/>
    <col min="8" max="8" width="4.8515625" style="14" customWidth="1"/>
    <col min="9" max="9" width="14.140625" style="14" hidden="1" customWidth="1"/>
    <col min="10" max="10" width="7.140625" style="14" customWidth="1"/>
    <col min="11" max="16384" width="9.140625" style="14" customWidth="1"/>
  </cols>
  <sheetData>
    <row r="1" ht="17.25" customHeight="1">
      <c r="A1" s="13" t="s">
        <v>107</v>
      </c>
    </row>
    <row r="2" spans="1:60" ht="10.5">
      <c r="A2" s="9" t="s">
        <v>47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60" ht="15" customHeight="1">
      <c r="A3" s="10" t="s">
        <v>148</v>
      </c>
      <c r="B3" s="10"/>
      <c r="C3" s="10"/>
      <c r="D3" s="10"/>
      <c r="E3" s="10"/>
      <c r="F3" s="10"/>
      <c r="G3" s="10"/>
      <c r="H3" s="10"/>
      <c r="I3" s="10"/>
      <c r="J3" s="10"/>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60" ht="10.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row>
    <row r="5" spans="1:60" ht="10.5">
      <c r="A5" s="27"/>
      <c r="B5" s="2"/>
      <c r="C5" s="2"/>
      <c r="D5" s="28" t="s">
        <v>149</v>
      </c>
      <c r="E5" s="2"/>
      <c r="F5" s="28" t="s">
        <v>99</v>
      </c>
      <c r="G5" s="2"/>
      <c r="H5" s="9"/>
      <c r="I5" s="28" t="s">
        <v>29</v>
      </c>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row>
    <row r="6" spans="1:60" ht="15.75" customHeight="1">
      <c r="A6" s="11"/>
      <c r="C6" s="29" t="s">
        <v>48</v>
      </c>
      <c r="D6" s="30" t="s">
        <v>150</v>
      </c>
      <c r="E6" s="29"/>
      <c r="F6" s="30" t="s">
        <v>100</v>
      </c>
      <c r="G6" s="29"/>
      <c r="H6" s="31"/>
      <c r="I6" s="30" t="s">
        <v>12</v>
      </c>
      <c r="J6" s="29"/>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1:60" ht="11.25">
      <c r="A7" s="8"/>
      <c r="B7" s="8"/>
      <c r="C7" s="8"/>
      <c r="D7" s="79" t="s">
        <v>104</v>
      </c>
      <c r="E7" s="8"/>
      <c r="F7" s="79" t="s">
        <v>104</v>
      </c>
      <c r="G7" s="8"/>
      <c r="H7" s="8"/>
      <c r="I7" s="8"/>
      <c r="J7" s="8"/>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1:60" ht="10.5">
      <c r="A8" s="8"/>
      <c r="B8" s="8"/>
      <c r="C8" s="8"/>
      <c r="D8" s="8"/>
      <c r="E8" s="8"/>
      <c r="F8" s="8"/>
      <c r="G8" s="8"/>
      <c r="H8" s="8"/>
      <c r="I8" s="8"/>
      <c r="J8" s="8"/>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ht="10.5">
      <c r="A9" s="32" t="s">
        <v>50</v>
      </c>
      <c r="B9" s="33"/>
      <c r="C9" s="33"/>
      <c r="D9" s="34">
        <v>818834</v>
      </c>
      <c r="E9" s="33"/>
      <c r="F9" s="34">
        <v>526948</v>
      </c>
      <c r="G9" s="33"/>
      <c r="H9" s="33"/>
      <c r="I9" s="34">
        <v>3355100</v>
      </c>
      <c r="J9" s="33"/>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ht="10.5">
      <c r="A10" s="35" t="s">
        <v>51</v>
      </c>
      <c r="B10" s="36"/>
      <c r="C10" s="36"/>
      <c r="D10" s="34">
        <v>-513987</v>
      </c>
      <c r="E10" s="36"/>
      <c r="F10" s="34">
        <v>-347226</v>
      </c>
      <c r="G10" s="36"/>
      <c r="H10" s="36"/>
      <c r="I10" s="34">
        <v>-2314455</v>
      </c>
      <c r="J10" s="36"/>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ht="10.5">
      <c r="A11" s="8"/>
      <c r="B11" s="8"/>
      <c r="C11" s="8"/>
      <c r="D11" s="37"/>
      <c r="E11" s="8"/>
      <c r="F11" s="37"/>
      <c r="G11" s="8"/>
      <c r="H11" s="8"/>
      <c r="I11" s="37"/>
      <c r="J11" s="8"/>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ht="10.5">
      <c r="A12" s="6" t="s">
        <v>52</v>
      </c>
      <c r="B12" s="6"/>
      <c r="C12" s="6"/>
      <c r="D12" s="34">
        <f>SUM(D9:D11)</f>
        <v>304847</v>
      </c>
      <c r="E12" s="6"/>
      <c r="F12" s="34">
        <f>SUM(F9:F11)</f>
        <v>179722</v>
      </c>
      <c r="G12" s="6"/>
      <c r="H12" s="6"/>
      <c r="I12" s="34">
        <f>SUM(I9:I11)</f>
        <v>1040645</v>
      </c>
      <c r="J12" s="38"/>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ht="10.5" hidden="1">
      <c r="A13" s="39" t="s">
        <v>54</v>
      </c>
      <c r="B13" s="6"/>
      <c r="C13" s="6"/>
      <c r="D13" s="34"/>
      <c r="E13" s="6"/>
      <c r="F13" s="34"/>
      <c r="G13" s="6"/>
      <c r="H13" s="6"/>
      <c r="I13" s="34"/>
      <c r="J13" s="6"/>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ht="10.5">
      <c r="A14" s="39" t="s">
        <v>55</v>
      </c>
      <c r="B14" s="6"/>
      <c r="C14" s="6"/>
      <c r="D14" s="34">
        <v>-28907</v>
      </c>
      <c r="E14" s="6"/>
      <c r="F14" s="34">
        <v>-47533</v>
      </c>
      <c r="G14" s="6"/>
      <c r="H14" s="6"/>
      <c r="I14" s="34">
        <v>-105167</v>
      </c>
      <c r="J14" s="6"/>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ht="10.5">
      <c r="A15" s="39" t="s">
        <v>56</v>
      </c>
      <c r="B15" s="6"/>
      <c r="C15" s="6"/>
      <c r="D15" s="34">
        <v>-11586</v>
      </c>
      <c r="E15" s="6"/>
      <c r="F15" s="34">
        <v>-27120</v>
      </c>
      <c r="G15" s="6"/>
      <c r="H15" s="6"/>
      <c r="I15" s="34">
        <v>-129453</v>
      </c>
      <c r="J15" s="6"/>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ht="10.5">
      <c r="A16" s="39"/>
      <c r="B16" s="3"/>
      <c r="C16" s="3"/>
      <c r="D16" s="37"/>
      <c r="E16" s="3"/>
      <c r="F16" s="37"/>
      <c r="G16" s="3"/>
      <c r="H16" s="3"/>
      <c r="I16" s="37"/>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ht="10.5">
      <c r="A17" s="40" t="s">
        <v>57</v>
      </c>
      <c r="B17" s="41" t="s">
        <v>7</v>
      </c>
      <c r="C17" s="41"/>
      <c r="D17" s="34">
        <f>SUM(D12:D16)</f>
        <v>264354</v>
      </c>
      <c r="E17" s="41"/>
      <c r="F17" s="34">
        <f>SUM(F12:F16)</f>
        <v>105069</v>
      </c>
      <c r="G17" s="41"/>
      <c r="H17" s="41"/>
      <c r="I17" s="34">
        <f>SUM(I12:I16)</f>
        <v>806025</v>
      </c>
      <c r="J17" s="41"/>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ht="10.5" hidden="1">
      <c r="A18" s="39" t="s">
        <v>58</v>
      </c>
      <c r="B18" s="6"/>
      <c r="C18" s="6"/>
      <c r="D18" s="34" t="s">
        <v>53</v>
      </c>
      <c r="E18" s="6"/>
      <c r="F18" s="34" t="s">
        <v>53</v>
      </c>
      <c r="G18" s="6"/>
      <c r="H18" s="6"/>
      <c r="I18" s="34" t="s">
        <v>53</v>
      </c>
      <c r="J18" s="6"/>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ht="10.5">
      <c r="A19" s="39" t="s">
        <v>33</v>
      </c>
      <c r="B19" s="41">
        <v>4</v>
      </c>
      <c r="C19" s="41"/>
      <c r="D19" s="37">
        <v>-183150</v>
      </c>
      <c r="E19" s="41"/>
      <c r="F19" s="37">
        <v>-346514</v>
      </c>
      <c r="G19" s="41"/>
      <c r="H19" s="41"/>
      <c r="I19" s="37">
        <v>-110115</v>
      </c>
      <c r="J19" s="41"/>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ht="10.5">
      <c r="A20" s="40" t="s">
        <v>89</v>
      </c>
      <c r="B20" s="3"/>
      <c r="C20" s="3"/>
      <c r="D20" s="34">
        <f>SUM(D17:D19)</f>
        <v>81204</v>
      </c>
      <c r="E20" s="3"/>
      <c r="F20" s="34">
        <f>SUM(F17:F19)</f>
        <v>-241445</v>
      </c>
      <c r="G20" s="3"/>
      <c r="H20" s="3"/>
      <c r="I20" s="34">
        <f>SUM(I17:I19)</f>
        <v>695910</v>
      </c>
      <c r="J20" s="3"/>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ht="10.5">
      <c r="A21" s="39" t="s">
        <v>59</v>
      </c>
      <c r="B21" s="41"/>
      <c r="C21" s="41"/>
      <c r="D21" s="34" t="s">
        <v>53</v>
      </c>
      <c r="E21" s="41"/>
      <c r="F21" s="34" t="s">
        <v>53</v>
      </c>
      <c r="G21" s="41"/>
      <c r="H21" s="41"/>
      <c r="I21" s="34">
        <v>-88152</v>
      </c>
      <c r="J21" s="41"/>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ht="11.25" thickBot="1">
      <c r="A22" s="40" t="s">
        <v>0</v>
      </c>
      <c r="B22" s="6"/>
      <c r="C22" s="6"/>
      <c r="D22" s="42">
        <f>SUM(D20:D21)</f>
        <v>81204</v>
      </c>
      <c r="E22" s="6"/>
      <c r="F22" s="42">
        <f>SUM(F20:F21)</f>
        <v>-241445</v>
      </c>
      <c r="G22" s="6"/>
      <c r="H22" s="6"/>
      <c r="I22" s="42">
        <f>SUM(I20:I21)</f>
        <v>607758</v>
      </c>
      <c r="J22" s="6"/>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ht="11.25" thickTop="1">
      <c r="A23" s="6"/>
      <c r="B23" s="3"/>
      <c r="C23" s="3"/>
      <c r="D23" s="34"/>
      <c r="E23" s="3"/>
      <c r="F23" s="34"/>
      <c r="G23" s="3"/>
      <c r="H23" s="3"/>
      <c r="I23" s="34"/>
      <c r="J23" s="3"/>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ht="11.25" thickBot="1">
      <c r="A24" s="40" t="s">
        <v>163</v>
      </c>
      <c r="B24" s="41"/>
      <c r="C24" s="41"/>
      <c r="D24" s="43">
        <f>+9!G20</f>
        <v>0.0029754313441092287</v>
      </c>
      <c r="E24" s="41"/>
      <c r="F24" s="43">
        <v>-0.291</v>
      </c>
      <c r="G24" s="41"/>
      <c r="H24" s="41"/>
      <c r="I24" s="44" t="e">
        <f>+I22*100/#REF!</f>
        <v>#REF!</v>
      </c>
      <c r="J24" s="41"/>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ht="11.25" thickTop="1">
      <c r="A25" s="6"/>
      <c r="B25" s="6"/>
      <c r="C25" s="6"/>
      <c r="D25" s="6"/>
      <c r="E25" s="6"/>
      <c r="F25" s="6"/>
      <c r="G25" s="6"/>
      <c r="H25" s="6"/>
      <c r="I25" s="6"/>
      <c r="J25" s="6"/>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ht="10.5">
      <c r="A26" s="6"/>
      <c r="B26" s="6"/>
      <c r="C26" s="6"/>
      <c r="D26" s="6"/>
      <c r="E26" s="6"/>
      <c r="F26" s="6"/>
      <c r="G26" s="6"/>
      <c r="H26" s="6"/>
      <c r="I26" s="6"/>
      <c r="J26" s="6"/>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ht="10.5">
      <c r="A27" s="6"/>
      <c r="B27" s="6"/>
      <c r="C27" s="6"/>
      <c r="D27" s="6"/>
      <c r="E27" s="6"/>
      <c r="F27" s="6"/>
      <c r="G27" s="6"/>
      <c r="H27" s="6"/>
      <c r="I27" s="6"/>
      <c r="J27" s="6"/>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ht="10.5">
      <c r="A28" s="6"/>
      <c r="B28" s="6"/>
      <c r="C28" s="6"/>
      <c r="D28" s="6"/>
      <c r="E28" s="6"/>
      <c r="F28" s="6"/>
      <c r="G28" s="6"/>
      <c r="H28" s="6"/>
      <c r="I28" s="6"/>
      <c r="J28" s="6"/>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ht="10.5">
      <c r="A29" s="6"/>
      <c r="B29" s="6"/>
      <c r="C29" s="6"/>
      <c r="D29" s="6"/>
      <c r="E29" s="6"/>
      <c r="F29" s="6"/>
      <c r="G29" s="6"/>
      <c r="H29" s="6"/>
      <c r="I29" s="6"/>
      <c r="J29" s="6"/>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ht="10.5">
      <c r="A30" s="2" t="s">
        <v>144</v>
      </c>
      <c r="B30" s="8"/>
      <c r="C30" s="8"/>
      <c r="D30" s="8"/>
      <c r="E30" s="8"/>
      <c r="F30" s="8"/>
      <c r="G30" s="8"/>
      <c r="H30" s="8"/>
      <c r="I30" s="8"/>
      <c r="J30" s="8"/>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ht="10.5">
      <c r="A31" s="2"/>
      <c r="B31" s="8"/>
      <c r="C31" s="8"/>
      <c r="D31" s="8"/>
      <c r="E31" s="8"/>
      <c r="F31" s="8"/>
      <c r="G31" s="8"/>
      <c r="H31" s="8"/>
      <c r="I31" s="8"/>
      <c r="J31" s="8"/>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4:60" ht="10.5">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4:60" ht="10.5">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4" spans="14:60" ht="10.5">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row>
    <row r="35" spans="14:60" ht="10.5">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4:60" ht="10.5">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4:60" ht="10.5">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4:60" ht="10.5">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4:60" ht="10.5">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row>
    <row r="40" spans="14:60" ht="10.5">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row>
    <row r="41" spans="14:60" ht="10.5">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row>
    <row r="42" spans="14:60" ht="10.5">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row>
    <row r="43" spans="14:60" ht="10.5">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row>
    <row r="44" spans="14:60" ht="10.5">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4:60" ht="10.5">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row>
    <row r="46" spans="14:60" ht="10.5">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row>
    <row r="47" spans="14:60" ht="10.5">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row>
    <row r="48" spans="14:60" ht="10.5">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row>
    <row r="49" spans="14:60" ht="10.5">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row>
    <row r="50" spans="14:60" ht="10.5">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row>
    <row r="51" spans="14:60" ht="10.5">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row>
    <row r="52" spans="14:60" ht="10.5">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row>
    <row r="53" spans="14:60" ht="10.5">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row>
    <row r="54" spans="14:60" ht="10.5">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row>
    <row r="55" spans="14:60" ht="10.5">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row>
    <row r="56" spans="14:60" ht="10.5">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row>
    <row r="57" spans="14:60" ht="10.5">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row>
    <row r="58" spans="14:60" ht="10.5">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row>
    <row r="59" spans="14:60" ht="10.5">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row>
    <row r="60" spans="14:60" ht="10.5">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row>
    <row r="61" spans="14:60" ht="10.5">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row>
    <row r="62" spans="14:60" ht="10.5">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row>
    <row r="63" spans="14:60" ht="10.5">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row>
    <row r="64" spans="14:60" ht="10.5">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row>
    <row r="65" spans="14:60" ht="10.5">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14:60" ht="10.5">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row>
    <row r="67" spans="14:60" ht="10.5">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row>
    <row r="68" spans="14:60" ht="10.5">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row>
    <row r="69" spans="14:60" ht="10.5">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row>
    <row r="70" spans="14:60" ht="10.5">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row>
    <row r="71" spans="14:60" ht="10.5">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row>
    <row r="72" spans="14:60" ht="10.5">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row>
    <row r="73" spans="14:60" ht="10.5">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14:60" ht="10.5">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14:60" ht="10.5">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14:60" ht="10.5">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14:60" ht="10.5">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14:60" ht="10.5">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14:60" ht="10.5">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14:60" ht="10.5">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14:60" ht="10.5">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14:60" ht="10.5">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14:60" ht="10.5">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14:60" ht="10.5">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14:60" ht="10.5">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14:60" ht="10.5">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14:60" ht="10.5">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14:60" ht="10.5">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14:60" ht="10.5">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14:60" ht="10.5">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14:60" ht="10.5">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14:60" ht="10.5">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14:60" ht="10.5">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14:60" ht="10.5">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14:60" ht="10.5">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14:60" ht="10.5">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14:60" ht="10.5">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14:60" ht="10.5">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14:60" ht="10.5">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14:60" ht="10.5">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14:60" ht="10.5">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14:60" ht="10.5">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14:60" ht="10.5">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4:60" ht="10.5">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14:60" ht="10.5">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4:60" ht="10.5">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4:60" ht="10.5">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14:60" ht="10.5">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14:60" ht="10.5">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14:60" ht="10.5">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14:60" ht="10.5">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14:60" ht="10.5">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14:60" ht="10.5">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14:60" ht="10.5">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14:60" ht="10.5">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14:60" ht="10.5">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14:60" ht="10.5">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14:60" ht="10.5">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14:60" ht="10.5">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14:60" ht="10.5">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14:60" ht="10.5">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14:60" ht="10.5">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14:60" ht="10.5">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14:60" ht="10.5">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14:60" ht="10.5">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14:60" ht="10.5">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14:60" ht="10.5">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14:60" ht="10.5">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14:60" ht="10.5">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14:60" ht="10.5">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14:60" ht="10.5">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14:60" ht="10.5">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14:60" ht="10.5">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14:60" ht="10.5">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14:60" ht="10.5">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14:60" ht="10.5">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14:60" ht="10.5">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14:60" ht="10.5">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14:60" ht="10.5">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14:60" ht="10.5">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14:60" ht="10.5">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14:60" ht="10.5">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14:60" ht="10.5">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14:60" ht="10.5">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14:60" ht="10.5">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14:60" ht="10.5">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14:60" ht="10.5">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14:60" ht="10.5">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14:60" ht="10.5">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14:60" ht="10.5">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14:60" ht="10.5">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14:60" ht="10.5">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14:60" ht="10.5">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14:60" ht="10.5">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14:60" ht="10.5">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14:60" ht="10.5">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14:60" ht="10.5">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14:60" ht="10.5">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14:60" ht="10.5">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14:60" ht="10.5">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14:60" ht="10.5">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14:60" ht="10.5">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14:60" ht="10.5">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14:60" ht="10.5">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14:60" ht="10.5">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14:60" ht="10.5">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14:60" ht="10.5">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14:60" ht="10.5">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14:60" ht="10.5">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14:60" ht="10.5">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14:60" ht="10.5">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14:60" ht="10.5">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14:60" ht="10.5">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14:60" ht="10.5">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14:60" ht="10.5">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14:60" ht="10.5">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14:60" ht="10.5">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14:60" ht="10.5">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14:60" ht="10.5">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14:60" ht="10.5">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14:60" ht="10.5">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14:60" ht="10.5">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14:60" ht="10.5">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14:60" ht="10.5">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14:60" ht="10.5">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14:60" ht="10.5">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14:60" ht="10.5">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14:60" ht="10.5">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14:60" ht="10.5">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14:60" ht="10.5">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14:60" ht="10.5">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14:60" ht="10.5">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14:60" ht="10.5">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14:60" ht="10.5">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14:60" ht="10.5">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14:60" ht="10.5">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14:60" ht="10.5">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14:60" ht="10.5">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14:60" ht="10.5">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14:60" ht="10.5">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14:60" ht="10.5">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14:60" ht="10.5">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14:60" ht="10.5">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14:60" ht="10.5">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row r="205" spans="14:60" ht="10.5">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row>
    <row r="206" spans="14:60" ht="10.5">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row>
    <row r="207" spans="14:60" ht="10.5">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row>
    <row r="208" spans="14:60" ht="10.5">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row>
    <row r="209" spans="14:60" ht="10.5">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row>
    <row r="210" spans="14:60" ht="10.5">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row>
    <row r="211" spans="14:60" ht="10.5">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row>
    <row r="212" spans="14:60" ht="10.5">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row>
    <row r="213" spans="14:60" ht="10.5">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row>
    <row r="214" spans="14:60" ht="10.5">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row>
    <row r="215" spans="14:60" ht="10.5">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row>
    <row r="216" spans="14:60" ht="10.5">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row>
    <row r="217" spans="14:60" ht="10.5">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row>
    <row r="218" spans="14:60" ht="10.5">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row>
    <row r="219" spans="14:60" ht="10.5">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row>
    <row r="220" spans="14:60" ht="10.5">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row>
    <row r="221" spans="14:60" ht="10.5">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row>
    <row r="222" spans="14:60" ht="10.5">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row>
    <row r="223" spans="14:60" ht="10.5">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row>
    <row r="224" spans="14:60" ht="10.5">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row>
    <row r="225" spans="14:60" ht="10.5">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row>
    <row r="226" spans="14:60" ht="10.5">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row>
    <row r="227" spans="14:60" ht="10.5">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row>
    <row r="228" spans="14:60" ht="10.5">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row>
    <row r="229" spans="14:60" ht="10.5">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row>
    <row r="230" spans="14:60" ht="10.5">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row>
    <row r="231" spans="14:60" ht="10.5">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row>
    <row r="232" spans="14:60" ht="10.5">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row>
    <row r="233" spans="14:60" ht="10.5">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row>
    <row r="234" spans="14:60" ht="10.5">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row>
    <row r="235" spans="14:60" ht="10.5">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row>
    <row r="236" spans="14:60" ht="10.5">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row>
    <row r="237" spans="14:60" ht="10.5">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row>
    <row r="238" spans="14:60" ht="10.5">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row>
    <row r="239" spans="14:60" ht="10.5">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row>
    <row r="240" spans="14:60" ht="10.5">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row>
    <row r="241" spans="14:60" ht="10.5">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row>
    <row r="242" spans="14:60" ht="10.5">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row>
    <row r="243" spans="14:60" ht="10.5">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row>
    <row r="244" spans="14:60" ht="10.5">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row>
    <row r="245" spans="14:60" ht="10.5">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row>
    <row r="246" spans="14:60" ht="10.5">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row>
    <row r="247" spans="14:60" ht="10.5">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row>
    <row r="248" spans="14:60" ht="10.5">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row>
    <row r="249" spans="14:60" ht="10.5">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row>
    <row r="250" spans="14:60" ht="10.5">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row>
    <row r="251" spans="14:60" ht="10.5">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row>
    <row r="252" spans="14:60" ht="10.5">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row>
    <row r="253" spans="14:60" ht="10.5">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row>
    <row r="254" spans="14:60" ht="10.5">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row>
    <row r="255" spans="14:60" ht="10.5">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row>
    <row r="256" spans="14:60" ht="10.5">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row>
    <row r="257" spans="14:60" ht="10.5">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row>
    <row r="258" spans="14:60" ht="10.5">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row>
    <row r="259" spans="14:60" ht="10.5">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row>
    <row r="260" spans="14:60" ht="10.5">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row>
    <row r="261" spans="14:60" ht="10.5">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row>
    <row r="262" spans="14:60" ht="10.5">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row>
    <row r="263" spans="14:60" ht="10.5">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row>
    <row r="264" spans="14:60" ht="10.5">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row>
    <row r="265" spans="14:60" ht="10.5">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row>
    <row r="266" spans="14:60" ht="10.5">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row>
    <row r="267" spans="14:60" ht="10.5">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row>
    <row r="268" spans="14:60" ht="10.5">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row>
    <row r="269" spans="14:60" ht="10.5">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row>
    <row r="270" spans="14:60" ht="10.5">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row>
    <row r="271" spans="14:60" ht="10.5">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row>
    <row r="272" spans="14:60" ht="10.5">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row>
    <row r="273" spans="14:60" ht="10.5">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row>
    <row r="274" spans="14:60" ht="10.5">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row>
    <row r="275" spans="14:60" ht="10.5">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row>
    <row r="276" spans="14:60" ht="10.5">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row>
    <row r="277" spans="14:60" ht="10.5">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row>
    <row r="278" spans="14:60" ht="10.5">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row>
    <row r="279" spans="14:60" ht="10.5">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row>
    <row r="280" spans="14:60" ht="10.5">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14:60" ht="10.5">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row>
    <row r="282" spans="14:60" ht="10.5">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row>
    <row r="283" spans="14:60" ht="10.5">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row>
    <row r="284" spans="14:60" ht="10.5">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row>
    <row r="285" spans="14:60" ht="10.5">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row>
    <row r="286" spans="14:60" ht="10.5">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row>
    <row r="287" spans="14:60" ht="10.5">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row>
    <row r="288" spans="14:60" ht="10.5">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14:60" ht="10.5">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row>
    <row r="290" spans="14:60" ht="10.5">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row>
    <row r="291" spans="14:60" ht="10.5">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row>
    <row r="292" spans="14:60" ht="10.5">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row>
    <row r="293" spans="14:60" ht="10.5">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row>
    <row r="294" spans="14:60" ht="10.5">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row>
    <row r="295" spans="14:60" ht="10.5">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row>
    <row r="296" spans="14:60" ht="10.5">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row>
    <row r="297" spans="14:60" ht="10.5">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row>
    <row r="298" spans="14:60" ht="10.5">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row>
    <row r="299" spans="14:60" ht="10.5">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14:60" ht="10.5">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14:60" ht="10.5">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row>
    <row r="302" spans="14:60" ht="10.5">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row>
    <row r="303" spans="14:60" ht="10.5">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row>
    <row r="304" spans="14:60" ht="10.5">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row>
    <row r="305" spans="14:60" ht="10.5">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row>
    <row r="306" spans="14:60" ht="10.5">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row>
    <row r="307" spans="14:60" ht="10.5">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row>
    <row r="308" spans="14:60" ht="10.5">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row>
    <row r="309" spans="14:60" ht="10.5">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row>
    <row r="310" spans="14:60" ht="10.5">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row>
    <row r="311" spans="14:60" ht="10.5">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row>
    <row r="312" spans="14:60" ht="10.5">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row>
    <row r="313" spans="14:60" ht="10.5">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row>
    <row r="314" spans="14:60" ht="10.5">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row>
    <row r="315" spans="14:60" ht="10.5">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row>
    <row r="316" spans="14:60" ht="10.5">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row>
    <row r="317" spans="14:60" ht="10.5">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row>
    <row r="318" spans="14:60" ht="10.5">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row>
    <row r="319" spans="14:60" ht="10.5">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row>
    <row r="320" spans="14:60" ht="10.5">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row>
    <row r="321" spans="14:60" ht="10.5">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row>
    <row r="322" spans="14:60" ht="10.5">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row>
    <row r="323" spans="14:60" ht="10.5">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row>
    <row r="324" spans="14:60" ht="10.5">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row>
    <row r="325" spans="14:60" ht="10.5">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row>
    <row r="326" spans="14:60" ht="10.5">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row>
    <row r="327" spans="14:60" ht="10.5">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row>
    <row r="328" spans="14:60" ht="10.5">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row>
    <row r="329" spans="14:60" ht="10.5">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row>
    <row r="330" spans="14:60" ht="10.5">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row>
    <row r="331" spans="14:60" ht="10.5">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row>
    <row r="332" spans="14:60" ht="10.5">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row>
    <row r="333" spans="14:60" ht="10.5">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row>
    <row r="334" spans="14:60" ht="10.5">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row>
    <row r="335" spans="14:60" ht="10.5">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row>
    <row r="336" spans="14:60" ht="10.5">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row>
    <row r="337" spans="14:60" ht="10.5">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row>
    <row r="338" spans="14:60" ht="10.5">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row>
    <row r="339" spans="14:60" ht="10.5">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row>
    <row r="340" spans="14:60" ht="10.5">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row>
    <row r="341" spans="14:60" ht="10.5">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row>
    <row r="342" spans="14:60" ht="10.5">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row>
    <row r="343" spans="14:60" ht="10.5">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row>
    <row r="344" spans="14:60" ht="10.5">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row>
    <row r="345" spans="14:60" ht="10.5">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row>
    <row r="346" spans="14:60" ht="10.5">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row>
    <row r="347" spans="14:60" ht="10.5">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row>
    <row r="348" spans="14:60" ht="10.5">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row>
    <row r="349" spans="14:60" ht="10.5">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row>
    <row r="350" spans="14:60" ht="10.5">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row>
    <row r="351" spans="14:60" ht="10.5">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row>
    <row r="352" spans="14:60" ht="10.5">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row>
    <row r="353" spans="14:60" ht="10.5">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row>
    <row r="354" spans="14:60" ht="10.5">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row>
    <row r="355" spans="14:60" ht="10.5">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row>
    <row r="356" spans="14:60" ht="10.5">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row>
    <row r="357" spans="14:60" ht="10.5">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row>
    <row r="358" spans="14:60" ht="10.5">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row>
    <row r="359" spans="14:60" ht="10.5">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row>
    <row r="360" spans="14:60" ht="10.5">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row>
    <row r="361" spans="14:60" ht="10.5">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row>
    <row r="362" spans="14:60" ht="10.5">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row>
    <row r="363" spans="14:60" ht="10.5">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row>
    <row r="364" spans="14:60" ht="10.5">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row>
    <row r="365" spans="14:60" ht="10.5">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row>
    <row r="366" spans="14:60" ht="10.5">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row>
    <row r="367" spans="14:60" ht="10.5">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row>
    <row r="368" spans="14:60" ht="10.5">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row>
    <row r="369" spans="14:60" ht="10.5">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row>
    <row r="370" spans="14:60" ht="10.5">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row>
    <row r="371" spans="14:60" ht="10.5">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row>
    <row r="372" spans="14:60" ht="10.5">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row>
    <row r="373" spans="14:60" ht="10.5">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row>
    <row r="374" spans="14:60" ht="10.5">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row>
    <row r="375" spans="14:60" ht="10.5">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row>
    <row r="376" spans="14:60" ht="10.5">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row>
    <row r="377" spans="14:60" ht="10.5">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row>
    <row r="378" spans="14:60" ht="10.5">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row>
    <row r="379" spans="14:60" ht="10.5">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row>
    <row r="380" spans="14:60" ht="10.5">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row>
    <row r="381" spans="14:60" ht="10.5">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row>
    <row r="382" spans="14:60" ht="10.5">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row>
    <row r="383" spans="14:60" ht="10.5">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row>
    <row r="384" spans="14:60" ht="10.5">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row>
    <row r="385" spans="14:60" ht="10.5">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row>
    <row r="386" spans="14:60" ht="10.5">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row>
    <row r="387" spans="14:60" ht="10.5">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row>
    <row r="388" spans="14:60" ht="10.5">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row>
    <row r="389" spans="14:60" ht="10.5">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row>
    <row r="390" spans="14:60" ht="10.5">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row>
    <row r="391" spans="14:60" ht="10.5">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row>
    <row r="392" spans="14:60" ht="10.5">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row>
    <row r="393" spans="14:60" ht="10.5">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row>
    <row r="394" spans="14:60" ht="10.5">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row>
    <row r="395" spans="14:60" ht="10.5">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row>
    <row r="396" spans="14:60" ht="10.5">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row>
    <row r="397" spans="14:60" ht="10.5">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row>
    <row r="398" spans="14:60" ht="10.5">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row>
    <row r="399" spans="14:60" ht="10.5">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row>
    <row r="400" spans="14:60" ht="10.5">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row>
    <row r="401" spans="14:60" ht="10.5">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row>
    <row r="402" spans="14:60" ht="10.5">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row>
    <row r="403" spans="14:60" ht="10.5">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row>
    <row r="404" spans="14:60" ht="10.5">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row>
    <row r="405" spans="14:60" ht="10.5">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row>
    <row r="406" spans="14:60" ht="10.5">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row>
    <row r="407" spans="14:60" ht="10.5">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row>
    <row r="408" spans="14:60" ht="10.5">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row>
    <row r="409" spans="14:60" ht="10.5">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row>
    <row r="410" spans="14:60" ht="10.5">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row>
    <row r="411" spans="14:60" ht="10.5">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row>
    <row r="412" spans="14:60" ht="10.5">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row>
    <row r="413" spans="14:60" ht="10.5">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row>
    <row r="414" spans="14:60" ht="10.5">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row>
    <row r="415" spans="14:60" ht="10.5">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row>
    <row r="416" spans="14:60" ht="10.5">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row>
    <row r="417" spans="14:60" ht="10.5">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row>
    <row r="418" spans="14:60" ht="10.5">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row>
    <row r="419" spans="14:60" ht="10.5">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row>
    <row r="420" spans="14:60" ht="10.5">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row>
    <row r="421" spans="14:60" ht="10.5">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row>
    <row r="422" spans="14:60" ht="10.5">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row>
    <row r="423" spans="14:60" ht="10.5">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row>
    <row r="424" spans="14:60" ht="10.5">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row>
    <row r="425" spans="14:60" ht="10.5">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row>
    <row r="426" spans="14:60" ht="10.5">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row>
    <row r="427" spans="14:60" ht="10.5">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row>
    <row r="428" spans="14:60" ht="10.5">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row>
    <row r="429" spans="14:60" ht="10.5">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row>
    <row r="430" spans="14:60" ht="10.5">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row>
    <row r="431" spans="14:60" ht="10.5">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row>
    <row r="432" spans="14:60" ht="10.5">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row>
    <row r="433" spans="14:60" ht="10.5">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row>
    <row r="434" spans="14:60" ht="10.5">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row>
    <row r="435" spans="14:60" ht="10.5">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row>
    <row r="436" spans="14:60" ht="10.5">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row>
    <row r="437" spans="14:60" ht="10.5">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row>
    <row r="438" spans="14:60" ht="10.5">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row>
    <row r="439" spans="14:60" ht="10.5">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row>
    <row r="440" spans="14:60" ht="10.5">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row>
    <row r="441" spans="14:60" ht="10.5">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row>
    <row r="442" spans="14:60" ht="10.5">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row>
    <row r="443" spans="14:60" ht="10.5">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row>
    <row r="444" spans="14:60" ht="10.5">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row>
    <row r="445" spans="14:60" ht="10.5">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row>
    <row r="446" spans="14:60" ht="10.5">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row>
    <row r="447" spans="14:60" ht="10.5">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row>
    <row r="448" spans="14:60" ht="10.5">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row>
    <row r="449" spans="14:60" ht="10.5">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row>
    <row r="450" spans="14:60" ht="10.5">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row>
    <row r="451" spans="14:60" ht="10.5">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row>
    <row r="452" spans="14:60" ht="10.5">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row>
    <row r="453" spans="14:60" ht="10.5">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row>
    <row r="454" spans="14:60" ht="10.5">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row>
    <row r="455" spans="14:60" ht="10.5">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row>
    <row r="456" spans="14:60" ht="10.5">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row>
    <row r="457" spans="14:60" ht="10.5">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row>
    <row r="458" spans="14:60" ht="10.5">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row>
    <row r="459" spans="14:60" ht="10.5">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row>
    <row r="460" spans="14:60" ht="10.5">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row>
    <row r="461" spans="14:60" ht="10.5">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row>
    <row r="462" spans="14:60" ht="10.5">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row>
    <row r="463" spans="14:60" ht="10.5">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row>
    <row r="464" spans="14:60" ht="10.5">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row>
    <row r="465" spans="14:60" ht="10.5">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row>
    <row r="466" spans="14:60" ht="10.5">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row>
    <row r="467" spans="14:60" ht="10.5">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row>
    <row r="468" spans="14:60" ht="10.5">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row>
    <row r="469" spans="14:60" ht="10.5">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row>
    <row r="470" spans="14:60" ht="10.5">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row>
    <row r="471" spans="14:60" ht="10.5">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row>
    <row r="472" spans="14:60" ht="10.5">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row>
    <row r="473" spans="14:60" ht="10.5">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row>
    <row r="474" spans="14:60" ht="10.5">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row>
    <row r="475" spans="14:60" ht="10.5">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row>
    <row r="476" spans="14:60" ht="10.5">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row>
    <row r="477" spans="14:60" ht="10.5">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row>
    <row r="478" spans="14:60" ht="10.5">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row>
    <row r="479" spans="14:60" ht="10.5">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row>
    <row r="480" spans="14:60" ht="10.5">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row>
    <row r="481" spans="14:60" ht="10.5">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row>
    <row r="482" spans="14:60" ht="10.5">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row>
    <row r="483" spans="14:60" ht="10.5">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row>
    <row r="484" spans="14:60" ht="10.5">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row>
    <row r="485" spans="14:60" ht="10.5">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row>
    <row r="486" spans="14:60" ht="10.5">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row>
    <row r="487" spans="14:60" ht="10.5">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row>
    <row r="488" spans="14:60" ht="10.5">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row>
    <row r="489" spans="14:60" ht="10.5">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row>
    <row r="490" spans="14:60" ht="10.5">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row>
    <row r="491" spans="14:60" ht="10.5">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row>
    <row r="492" spans="14:60" ht="10.5">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row>
    <row r="493" spans="14:60" ht="10.5">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row>
    <row r="494" spans="14:60" ht="10.5">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row>
    <row r="495" spans="14:60" ht="10.5">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row>
    <row r="496" spans="14:60" ht="10.5">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row>
    <row r="497" spans="14:60" ht="10.5">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row>
    <row r="498" spans="14:60" ht="10.5">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row>
    <row r="499" spans="14:60" ht="10.5">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row>
    <row r="500" spans="14:60" ht="10.5">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row>
    <row r="501" spans="14:60" ht="10.5">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row>
    <row r="502" spans="14:60" ht="10.5">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row>
    <row r="503" spans="14:60" ht="10.5">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row>
    <row r="504" spans="14:60" ht="10.5">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row>
    <row r="505" spans="14:60" ht="10.5">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row>
    <row r="506" spans="14:60" ht="10.5">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row>
    <row r="507" spans="14:60" ht="10.5">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row>
    <row r="508" spans="14:60" ht="10.5">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row>
    <row r="509" spans="14:60" ht="10.5">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row>
    <row r="510" spans="14:60" ht="10.5">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row>
    <row r="511" spans="14:60" ht="10.5">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row>
    <row r="512" spans="14:60" ht="10.5">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row>
    <row r="513" spans="14:60" ht="10.5">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row>
    <row r="514" spans="14:60" ht="10.5">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row>
    <row r="515" spans="14:60" ht="10.5">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row>
    <row r="516" spans="14:60" ht="10.5">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row>
    <row r="517" spans="14:60" ht="10.5">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row>
    <row r="518" spans="14:60" ht="10.5">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row>
    <row r="519" spans="14:60" ht="10.5">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row>
    <row r="520" spans="14:60" ht="10.5">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row>
    <row r="521" spans="14:60" ht="10.5">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row>
    <row r="522" spans="14:60" ht="10.5">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row>
    <row r="523" spans="14:60" ht="10.5">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row>
    <row r="524" spans="14:60" ht="10.5">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row>
    <row r="525" spans="14:60" ht="10.5">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row>
    <row r="526" spans="14:60" ht="10.5">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row>
    <row r="527" spans="14:60" ht="10.5">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row>
    <row r="528" spans="14:60" ht="10.5">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row>
    <row r="529" spans="14:60" ht="10.5">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row>
    <row r="530" spans="14:60" ht="10.5">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row>
    <row r="531" spans="14:60" ht="10.5">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row>
    <row r="532" spans="14:60" ht="10.5">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row>
    <row r="533" spans="14:60" ht="10.5">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row>
    <row r="534" spans="14:60" ht="10.5">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row>
    <row r="535" spans="14:60" ht="10.5">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row>
    <row r="536" spans="14:60" ht="10.5">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row>
    <row r="537" spans="14:60" ht="10.5">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row>
    <row r="538" spans="14:60" ht="10.5">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row>
    <row r="539" spans="14:60" ht="10.5">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row>
    <row r="540" spans="14:60" ht="10.5">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row>
    <row r="541" spans="14:60" ht="10.5">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row>
    <row r="542" spans="14:60" ht="10.5">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row>
    <row r="543" spans="14:60" ht="10.5">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row>
    <row r="544" spans="14:60" ht="10.5">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row>
    <row r="545" spans="14:60" ht="10.5">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row>
    <row r="546" spans="14:60" ht="10.5">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row>
    <row r="547" spans="14:60" ht="10.5">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row>
    <row r="548" spans="14:60" ht="10.5">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row>
    <row r="549" spans="14:60" ht="10.5">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row>
    <row r="550" spans="14:60" ht="10.5">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row>
    <row r="551" spans="14:60" ht="10.5">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row>
    <row r="552" spans="14:60" ht="10.5">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row>
    <row r="553" spans="14:60" ht="10.5">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row>
    <row r="554" spans="14:60" ht="10.5">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row>
    <row r="555" spans="14:60" ht="10.5">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row>
    <row r="556" spans="14:60" ht="10.5">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row>
    <row r="557" spans="14:60" ht="10.5">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row>
    <row r="558" spans="14:60" ht="10.5">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row>
    <row r="559" spans="14:60" ht="10.5">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row>
    <row r="560" spans="14:60" ht="10.5">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row>
    <row r="561" spans="14:60" ht="10.5">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row>
    <row r="562" spans="14:60" ht="10.5">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row>
    <row r="563" spans="14:60" ht="10.5">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row>
    <row r="564" spans="14:60" ht="10.5">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row>
    <row r="565" spans="14:60" ht="10.5">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row>
    <row r="566" spans="14:60" ht="10.5">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row>
    <row r="567" spans="14:60" ht="10.5">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row>
    <row r="568" spans="14:60" ht="10.5">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row>
    <row r="569" spans="14:60" ht="10.5">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row>
    <row r="570" spans="14:60" ht="10.5">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row>
    <row r="571" spans="14:60" ht="10.5">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row>
    <row r="572" spans="14:60" ht="10.5">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row>
    <row r="573" spans="14:60" ht="10.5">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row>
    <row r="574" spans="14:60" ht="10.5">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row>
    <row r="575" spans="14:60" ht="10.5">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row>
    <row r="576" spans="14:60" ht="10.5">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row>
    <row r="577" spans="14:60" ht="10.5">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row>
    <row r="578" spans="14:60" ht="10.5">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row>
    <row r="579" spans="14:60" ht="10.5">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row>
    <row r="580" spans="14:60" ht="10.5">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row>
    <row r="581" spans="14:60" ht="10.5">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row>
    <row r="582" spans="14:60" ht="10.5">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row>
    <row r="583" spans="14:60" ht="10.5">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row>
    <row r="584" spans="14:60" ht="10.5">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row>
    <row r="585" spans="14:60" ht="10.5">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row>
    <row r="586" spans="14:60" ht="10.5">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row>
    <row r="587" spans="14:60" ht="10.5">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row>
    <row r="588" spans="14:60" ht="10.5">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row>
    <row r="589" spans="14:60" ht="10.5">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row>
    <row r="590" spans="14:60" ht="10.5">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row>
    <row r="591" spans="14:60" ht="10.5">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row>
    <row r="592" spans="14:60" ht="10.5">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row>
    <row r="593" spans="14:60" ht="10.5">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row>
    <row r="594" spans="14:60" ht="10.5">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row>
    <row r="595" spans="14:60" ht="10.5">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row>
    <row r="596" spans="14:60" ht="10.5">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row>
    <row r="597" spans="14:60" ht="10.5">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row>
    <row r="598" spans="14:60" ht="10.5">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row>
    <row r="599" spans="14:60" ht="10.5">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row>
    <row r="600" spans="14:60" ht="10.5">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row>
    <row r="601" spans="14:60" ht="10.5">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row>
    <row r="602" spans="14:60" ht="10.5">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row>
    <row r="603" spans="14:60" ht="10.5">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row>
    <row r="604" spans="14:60" ht="10.5">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row>
    <row r="605" spans="14:60" ht="10.5">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row>
    <row r="606" spans="14:60" ht="10.5">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row>
    <row r="607" spans="14:60" ht="10.5">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row>
    <row r="608" spans="14:60" ht="10.5">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row>
    <row r="609" spans="14:60" ht="10.5">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row>
    <row r="610" spans="14:60" ht="10.5">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row>
    <row r="611" spans="14:60" ht="10.5">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row>
    <row r="612" spans="14:60" ht="10.5">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row>
    <row r="613" spans="14:60" ht="10.5">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row>
    <row r="614" spans="14:60" ht="10.5">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row>
    <row r="615" spans="14:60" ht="10.5">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row>
    <row r="616" spans="14:60" ht="10.5">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row>
    <row r="617" spans="14:60" ht="10.5">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row>
    <row r="618" spans="14:60" ht="10.5">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row>
    <row r="619" spans="14:60" ht="10.5">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row>
    <row r="620" spans="14:60" ht="10.5">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row>
    <row r="621" spans="14:60" ht="10.5">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row>
    <row r="622" spans="14:60" ht="10.5">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row>
    <row r="623" spans="14:60" ht="10.5">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row>
    <row r="624" spans="14:60" ht="10.5">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row>
    <row r="625" spans="14:60" ht="10.5">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row>
    <row r="626" spans="14:60" ht="10.5">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row>
    <row r="627" spans="14:60" ht="10.5">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row>
    <row r="628" spans="14:60" ht="10.5">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row>
    <row r="629" spans="14:60" ht="10.5">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row>
    <row r="630" spans="14:60" ht="10.5">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row>
    <row r="631" spans="14:60" ht="10.5">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row>
    <row r="632" spans="14:60" ht="10.5">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row>
    <row r="633" spans="14:60" ht="10.5">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row>
    <row r="634" spans="14:60" ht="10.5">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row>
    <row r="635" spans="14:60" ht="10.5">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row>
    <row r="636" spans="14:60" ht="10.5">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row>
    <row r="637" spans="14:60" ht="10.5">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row>
    <row r="638" spans="14:60" ht="10.5">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row>
    <row r="639" spans="14:60" ht="10.5">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row>
    <row r="640" spans="14:60" ht="10.5">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row>
    <row r="641" spans="14:60" ht="10.5">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row>
    <row r="642" spans="14:60" ht="10.5">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row>
    <row r="643" spans="14:60" ht="10.5">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row>
    <row r="644" spans="14:60" ht="10.5">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row>
    <row r="645" spans="14:60" ht="10.5">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row>
    <row r="646" spans="14:60" ht="10.5">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row>
    <row r="647" spans="14:60" ht="10.5">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row>
    <row r="648" spans="14:60" ht="10.5">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row>
    <row r="649" spans="14:60" ht="10.5">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row>
    <row r="650" spans="14:60" ht="10.5">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row>
    <row r="651" spans="14:60" ht="10.5">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row>
    <row r="652" spans="14:60" ht="10.5">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row>
    <row r="653" spans="14:60" ht="10.5">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row>
    <row r="654" spans="14:60" ht="10.5">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row>
    <row r="655" spans="14:60" ht="10.5">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row>
    <row r="656" spans="14:60" ht="10.5">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row>
    <row r="657" spans="14:60" ht="10.5">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row>
    <row r="658" spans="14:60" ht="10.5">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row>
    <row r="659" spans="14:60" ht="10.5">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row>
    <row r="660" spans="14:60" ht="10.5">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row>
    <row r="661" spans="14:60" ht="10.5">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row>
    <row r="662" spans="14:60" ht="10.5">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row>
    <row r="663" spans="14:60" ht="10.5">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row>
    <row r="664" spans="14:60" ht="10.5">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row>
    <row r="665" spans="14:60" ht="10.5">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row>
    <row r="666" spans="14:60" ht="10.5">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row>
    <row r="667" spans="14:60" ht="10.5">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row>
    <row r="668" spans="14:60" ht="10.5">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row>
    <row r="669" spans="14:60" ht="10.5">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row>
    <row r="670" spans="14:60" ht="10.5">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row>
    <row r="671" spans="14:60" ht="10.5">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row>
    <row r="672" spans="14:60" ht="10.5">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row>
    <row r="673" spans="14:60" ht="10.5">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row>
    <row r="674" spans="14:60" ht="10.5">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row>
    <row r="675" spans="14:60" ht="10.5">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row>
    <row r="676" spans="14:60" ht="10.5">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row>
    <row r="677" spans="14:60" ht="10.5">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row>
    <row r="678" spans="14:60" ht="10.5">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row>
    <row r="679" spans="14:60" ht="10.5">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row>
    <row r="680" spans="14:60" ht="10.5">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row>
    <row r="681" spans="14:60" ht="10.5">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row>
    <row r="682" spans="14:60" ht="10.5">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row>
    <row r="683" spans="14:60" ht="10.5">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row>
    <row r="684" spans="14:60" ht="10.5">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row>
    <row r="685" spans="14:60" ht="10.5">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row>
    <row r="686" spans="14:60" ht="10.5">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row>
    <row r="687" spans="14:60" ht="10.5">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row>
    <row r="688" spans="14:60" ht="10.5">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row>
    <row r="689" spans="14:60" ht="10.5">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row>
    <row r="690" spans="14:60" ht="10.5">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row>
    <row r="691" spans="14:60" ht="10.5">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row>
    <row r="692" spans="14:60" ht="10.5">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row>
    <row r="693" spans="14:60" ht="10.5">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row>
    <row r="694" spans="14:60" ht="10.5">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row>
    <row r="695" spans="14:60" ht="10.5">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row>
    <row r="696" spans="14:60" ht="10.5">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row>
    <row r="697" spans="14:60" ht="10.5">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row>
    <row r="698" spans="14:60" ht="10.5">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row>
    <row r="699" spans="14:60" ht="10.5">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row>
    <row r="700" spans="14:60" ht="10.5">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row>
    <row r="701" spans="14:60" ht="10.5">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row>
    <row r="702" spans="14:60" ht="10.5">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row>
    <row r="703" spans="14:60" ht="10.5">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row>
    <row r="704" spans="14:60" ht="10.5">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row>
    <row r="705" spans="14:60" ht="10.5">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row>
    <row r="706" spans="14:60" ht="10.5">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row>
    <row r="707" spans="14:60" ht="10.5">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row>
    <row r="708" spans="14:60" ht="10.5">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row>
    <row r="709" spans="14:60" ht="10.5">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row>
    <row r="710" spans="14:60" ht="10.5">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row>
    <row r="711" spans="14:60" ht="10.5">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row>
    <row r="712" spans="14:60" ht="10.5">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row>
    <row r="713" spans="14:60" ht="10.5">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row>
    <row r="714" spans="14:60" ht="10.5">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row>
    <row r="715" spans="14:60" ht="10.5">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row>
    <row r="716" spans="14:60" ht="10.5">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row>
    <row r="717" spans="14:60" ht="10.5">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row>
    <row r="718" spans="14:60" ht="10.5">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row>
    <row r="719" spans="14:60" ht="10.5">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row>
    <row r="720" spans="14:60" ht="10.5">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row>
    <row r="721" spans="14:60" ht="10.5">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row>
    <row r="722" spans="14:60" ht="10.5">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row>
    <row r="723" spans="14:60" ht="10.5">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row>
    <row r="724" spans="14:60" ht="10.5">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row>
    <row r="725" spans="14:60" ht="10.5">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row>
    <row r="726" spans="14:60" ht="10.5">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row>
    <row r="727" spans="14:60" ht="10.5">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row>
    <row r="728" spans="14:60" ht="10.5">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row>
    <row r="729" spans="14:60" ht="10.5">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row>
    <row r="730" spans="14:60" ht="10.5">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row>
    <row r="731" spans="14:60" ht="10.5">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row>
    <row r="732" spans="14:60" ht="10.5">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row>
    <row r="733" spans="14:60" ht="10.5">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row>
    <row r="734" spans="14:60" ht="10.5">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row>
    <row r="735" spans="14:60" ht="10.5">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row>
    <row r="736" spans="14:60" ht="10.5">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row>
    <row r="737" spans="14:60" ht="10.5">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row>
    <row r="738" spans="1:60" ht="10.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row>
    <row r="739" spans="1:60" ht="10.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row>
    <row r="740" spans="1:60" ht="10.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row>
    <row r="741" spans="1:60" ht="10.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row>
    <row r="742" spans="1:60" ht="10.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row>
    <row r="743" spans="1:60" ht="10.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row>
    <row r="744" spans="1:60" ht="10.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row>
    <row r="745" spans="1:60" ht="10.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row>
    <row r="746" spans="1:60" ht="10.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row>
    <row r="747" spans="1:60" ht="10.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row>
    <row r="748" spans="1:60" ht="10.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row>
    <row r="749" spans="1:60" ht="10.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row>
    <row r="750" spans="1:60" ht="10.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row>
    <row r="751" spans="1:60" ht="10.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row>
    <row r="752" spans="1:60" ht="10.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row>
    <row r="753" spans="1:60" ht="10.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row>
    <row r="754" spans="1:60" ht="10.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row>
    <row r="755" spans="1:60" ht="10.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row>
    <row r="756" spans="1:60" ht="10.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row>
    <row r="757" spans="1:60" ht="10.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row>
    <row r="758" spans="1:60" ht="10.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row>
    <row r="759" spans="1:60" ht="10.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row>
    <row r="760" spans="1:60" ht="10.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row>
    <row r="761" spans="1:60" ht="10.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row>
    <row r="762" spans="1:60" ht="10.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row>
    <row r="763" spans="1:60" ht="10.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row>
    <row r="764" spans="1:60" ht="10.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row>
    <row r="765" spans="1:60" ht="10.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row>
    <row r="766" spans="1:60" ht="10.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row>
    <row r="767" spans="1:60" ht="10.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row>
    <row r="768" spans="1:60" ht="10.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row>
    <row r="769" spans="1:60" ht="10.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row>
    <row r="770" spans="1:60" ht="10.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row>
    <row r="771" spans="1:60" ht="10.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row>
    <row r="772" spans="1:60" ht="10.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row>
    <row r="773" spans="1:60" ht="10.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row>
    <row r="774" spans="1:60" ht="10.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row>
    <row r="775" spans="1:60" ht="10.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row>
    <row r="776" spans="1:60" ht="10.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row>
    <row r="777" spans="1:60" ht="10.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row>
    <row r="778" spans="1:60" ht="10.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row>
    <row r="779" spans="1:60" ht="10.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row>
    <row r="780" spans="1:60" ht="10.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row>
    <row r="781" spans="1:60" ht="10.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row>
    <row r="782" spans="1:60" ht="10.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row>
    <row r="783" spans="1:60" ht="10.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row>
    <row r="784" spans="1:60" ht="10.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row>
    <row r="785" spans="1:60" ht="10.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row>
    <row r="786" spans="1:60" ht="10.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row>
    <row r="787" spans="1:60" ht="10.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row>
    <row r="788" spans="1:60" ht="10.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row>
    <row r="789" spans="1:60" ht="10.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row>
    <row r="790" spans="1:60" ht="10.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row>
    <row r="791" spans="1:60" ht="10.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row>
    <row r="792" spans="1:60" ht="10.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row>
    <row r="793" spans="1:60" ht="10.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row>
    <row r="794" spans="1:60" ht="10.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row>
    <row r="795" spans="1:60" ht="10.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row>
    <row r="796" spans="1:60" ht="10.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row>
    <row r="797" spans="1:60" ht="10.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row>
    <row r="798" spans="1:60" ht="10.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row>
    <row r="799" spans="1:60" ht="10.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row>
    <row r="800" spans="1:60" ht="10.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row>
    <row r="801" spans="1:60" ht="10.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row>
    <row r="802" spans="1:60" ht="10.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row>
    <row r="803" spans="1:60" ht="10.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row>
    <row r="804" spans="1:60" ht="10.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row>
    <row r="805" spans="1:60" ht="1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row>
    <row r="806" spans="1:60" ht="10.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row>
    <row r="807" spans="1:60" ht="10.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row>
    <row r="808" spans="1:60" ht="10.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row>
    <row r="809" spans="1:60" ht="10.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row>
    <row r="810" spans="1:60" ht="10.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row>
    <row r="811" spans="1:60" ht="10.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row>
    <row r="812" spans="1:60" ht="10.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row>
    <row r="813" spans="1:60" ht="10.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row>
    <row r="814" spans="1:60" ht="10.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row>
    <row r="815" spans="1:60" ht="10.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row>
    <row r="816" spans="1:60" ht="10.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row>
    <row r="817" spans="1:60" ht="10.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row>
    <row r="818" spans="1:60" ht="10.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row>
    <row r="819" spans="1:60" ht="10.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row>
    <row r="820" spans="1:60" ht="10.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row>
    <row r="821" spans="1:60" ht="10.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row>
    <row r="822" spans="1:60" ht="10.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row>
    <row r="823" spans="1:60" ht="10.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row>
    <row r="824" spans="1:60" ht="10.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row>
    <row r="825" spans="1:60" ht="10.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row>
    <row r="826" spans="1:60" ht="10.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row>
    <row r="827" spans="1:60" ht="10.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row>
    <row r="828" spans="1:60" ht="10.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row>
    <row r="829" spans="1:60" ht="10.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row>
    <row r="830" spans="1:60" ht="10.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row>
    <row r="831" spans="1:60" ht="10.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row>
    <row r="832" spans="1:60" ht="10.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row>
    <row r="833" spans="1:60" ht="10.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row>
    <row r="834" spans="1:60" ht="10.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row>
    <row r="835" spans="1:60" ht="10.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row>
    <row r="836" spans="1:60" ht="10.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row>
    <row r="837" spans="1:60" ht="10.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row>
    <row r="838" spans="1:60" ht="10.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row>
    <row r="839" spans="1:60" ht="10.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row>
    <row r="840" spans="1:60" ht="10.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row>
    <row r="841" spans="1:60" ht="10.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row>
    <row r="842" spans="1:60" ht="10.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row>
    <row r="843" spans="1:60" ht="10.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row>
    <row r="844" spans="1:60" ht="10.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row>
    <row r="845" spans="1:60" ht="10.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row>
    <row r="846" spans="1:60" ht="10.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row>
    <row r="847" spans="1:60" ht="10.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row>
    <row r="848" spans="1:60" ht="10.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row>
    <row r="849" spans="1:60" ht="10.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row>
    <row r="850" spans="1:60" ht="10.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row>
    <row r="851" spans="1:60" ht="10.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row>
    <row r="852" spans="1:60" ht="10.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row>
    <row r="853" spans="1:60" ht="10.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row>
    <row r="854" spans="1:60" ht="10.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row>
    <row r="855" spans="1:60" ht="10.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row>
    <row r="856" spans="1:60" ht="10.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row>
    <row r="857" spans="1:60" ht="10.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row>
    <row r="858" spans="1:60" ht="10.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row>
    <row r="859" spans="1:60" ht="10.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row>
    <row r="860" spans="1:60" ht="10.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row>
    <row r="861" spans="1:60" ht="10.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row>
    <row r="862" spans="1:60" ht="10.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row>
    <row r="863" spans="1:60" ht="10.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row>
    <row r="864" spans="1:60" ht="10.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row>
    <row r="865" spans="1:60" ht="10.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row>
    <row r="866" spans="1:60" ht="10.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row>
    <row r="867" spans="1:60" ht="10.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row>
    <row r="868" spans="1:60" ht="10.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row>
    <row r="869" spans="1:60" ht="10.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row>
    <row r="870" spans="1:60" ht="10.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row>
    <row r="871" spans="1:60" ht="10.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row>
    <row r="872" spans="1:60" ht="10.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row>
    <row r="873" spans="1:60" ht="10.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row>
    <row r="874" spans="1:60" ht="10.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row>
    <row r="875" spans="1:60" ht="10.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row>
    <row r="876" spans="1:60" ht="10.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row>
    <row r="877" spans="1:60" ht="10.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row>
    <row r="878" spans="1:60" ht="10.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row>
    <row r="879" spans="1:60" ht="10.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row>
    <row r="880" spans="1:60" ht="10.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row>
    <row r="881" spans="1:60" ht="10.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row>
    <row r="882" spans="1:60" ht="10.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row>
    <row r="883" spans="1:60" ht="10.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row>
    <row r="884" spans="1:60" ht="10.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row>
    <row r="885" spans="1:60" ht="10.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row>
    <row r="886" spans="1:60" ht="10.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row>
    <row r="887" spans="1:60" ht="10.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row>
    <row r="888" spans="1:60" ht="10.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row>
    <row r="889" spans="1:60" ht="10.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row>
    <row r="890" spans="1:60" ht="10.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row>
    <row r="891" spans="1:60" ht="10.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row>
    <row r="892" spans="1:60" ht="10.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row>
    <row r="893" spans="1:60" ht="10.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row>
    <row r="894" spans="1:60" ht="10.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row>
    <row r="895" spans="1:60" ht="10.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row>
    <row r="896" spans="1:60" ht="10.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row>
    <row r="897" spans="1:60" ht="10.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row>
    <row r="898" spans="1:60" ht="10.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row>
    <row r="899" spans="1:60" ht="10.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row>
    <row r="900" spans="1:60" ht="10.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row>
    <row r="901" spans="1:60" ht="10.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row>
    <row r="902" spans="1:60" ht="10.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row>
    <row r="903" spans="1:60" ht="10.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row>
    <row r="904" spans="1:60" ht="10.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row>
    <row r="905" spans="1:60" ht="1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row>
    <row r="906" spans="1:60" ht="10.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row>
    <row r="907" spans="1:60" ht="10.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row>
    <row r="908" spans="1:60" ht="10.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row>
    <row r="909" spans="1:60" ht="10.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row>
    <row r="910" spans="1:60" ht="10.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row>
    <row r="911" spans="1:60" ht="10.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row>
    <row r="912" spans="1:60" ht="10.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row>
    <row r="913" spans="1:60" ht="10.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row>
    <row r="914" spans="1:60" ht="10.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row>
    <row r="915" spans="1:60" ht="10.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row>
    <row r="916" spans="1:60" ht="10.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row>
    <row r="917" spans="1:60" ht="10.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row>
    <row r="918" spans="1:60" ht="10.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row>
    <row r="919" spans="1:60" ht="10.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row>
    <row r="920" spans="1:60" ht="10.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row>
    <row r="921" spans="1:60" ht="10.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row>
    <row r="922" spans="1:60" ht="10.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row>
    <row r="923" spans="1:60" ht="10.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row>
    <row r="924" spans="1:60" ht="10.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row>
    <row r="925" spans="1:60" ht="10.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row>
    <row r="926" spans="1:60" ht="10.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row>
    <row r="927" spans="1:60" ht="10.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row>
    <row r="928" spans="1:60" ht="10.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row>
    <row r="929" spans="1:60" ht="10.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row>
    <row r="930" spans="1:60" ht="10.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row>
    <row r="931" spans="1:60" ht="10.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row>
    <row r="932" spans="1:60" ht="10.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row>
    <row r="933" spans="1:60" ht="10.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row>
    <row r="934" spans="1:60" ht="10.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row>
    <row r="935" spans="1:60" ht="10.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row>
    <row r="936" spans="1:60" ht="10.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row>
    <row r="937" spans="1:60" ht="10.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row>
    <row r="938" spans="1:60" ht="10.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row>
    <row r="939" spans="1:60" ht="10.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row>
    <row r="940" spans="1:60" ht="10.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row>
    <row r="941" spans="1:60" ht="10.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row>
    <row r="942" spans="1:60" ht="10.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row>
    <row r="943" spans="1:60" ht="10.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row>
    <row r="944" spans="1:60" ht="10.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row>
    <row r="945" spans="1:60" ht="10.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row>
    <row r="946" spans="1:60" ht="10.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row>
    <row r="947" spans="1:60" ht="10.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row>
    <row r="948" spans="1:60" ht="10.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row>
    <row r="949" spans="1:60" ht="10.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row>
    <row r="950" spans="1:60" ht="10.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row>
    <row r="951" spans="1:60" ht="10.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row>
    <row r="952" spans="1:60" ht="10.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row>
    <row r="953" spans="1:60" ht="10.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row>
    <row r="954" spans="1:60" ht="10.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row>
    <row r="955" spans="1:60" ht="10.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row>
    <row r="956" spans="1:60" ht="10.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row>
    <row r="957" spans="1:60" ht="10.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row>
    <row r="958" spans="1:60" ht="10.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row>
    <row r="959" spans="1:60" ht="10.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row>
    <row r="960" spans="1:60" ht="10.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row>
    <row r="961" spans="1:60" ht="10.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row>
    <row r="962" spans="1:60" ht="10.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row>
    <row r="963" spans="1:60" ht="10.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row>
    <row r="964" spans="1:60" ht="10.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row>
  </sheetData>
  <sheetProtection/>
  <printOptions/>
  <pageMargins left="0.7480314960629921" right="0" top="0.1968503937007874" bottom="0" header="0.5118110236220472" footer="0.5118110236220472"/>
  <pageSetup horizontalDpi="300" verticalDpi="3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Y53"/>
  <sheetViews>
    <sheetView zoomScalePageLayoutView="0" workbookViewId="0" topLeftCell="A1">
      <selection activeCell="V14" sqref="V14"/>
    </sheetView>
  </sheetViews>
  <sheetFormatPr defaultColWidth="9.140625" defaultRowHeight="12.75"/>
  <cols>
    <col min="1" max="1" width="38.57421875" style="14" customWidth="1"/>
    <col min="2" max="2" width="3.8515625" style="14" customWidth="1"/>
    <col min="3" max="5" width="6.28125" style="14" customWidth="1"/>
    <col min="6" max="6" width="13.00390625" style="14" customWidth="1"/>
    <col min="7" max="7" width="3.28125" style="14" customWidth="1"/>
    <col min="8" max="8" width="12.7109375" style="14" customWidth="1"/>
    <col min="9" max="9" width="2.57421875" style="14" customWidth="1"/>
    <col min="10" max="10" width="4.28125" style="14" hidden="1" customWidth="1"/>
    <col min="11" max="11" width="14.00390625" style="14" hidden="1" customWidth="1"/>
    <col min="12" max="12" width="3.8515625" style="14" hidden="1" customWidth="1"/>
    <col min="13" max="13" width="13.8515625" style="14" hidden="1" customWidth="1"/>
    <col min="14" max="14" width="3.57421875" style="14" hidden="1" customWidth="1"/>
    <col min="15" max="15" width="13.00390625" style="14" hidden="1" customWidth="1"/>
    <col min="16" max="16" width="9.8515625" style="14" hidden="1" customWidth="1"/>
    <col min="17" max="17" width="11.7109375" style="14" hidden="1" customWidth="1"/>
    <col min="18" max="18" width="3.57421875" style="14" customWidth="1"/>
    <col min="19" max="19" width="14.28125" style="14" hidden="1" customWidth="1"/>
    <col min="20" max="20" width="3.57421875" style="14" customWidth="1"/>
    <col min="21" max="21" width="11.7109375" style="14" customWidth="1"/>
    <col min="22" max="22" width="11.57421875" style="14" bestFit="1" customWidth="1"/>
    <col min="23" max="16384" width="9.140625" style="14" customWidth="1"/>
  </cols>
  <sheetData>
    <row r="1" ht="12.75" customHeight="1">
      <c r="A1" s="13" t="s">
        <v>107</v>
      </c>
    </row>
    <row r="2" spans="1:25" ht="13.5" customHeight="1">
      <c r="A2" s="9" t="s">
        <v>45</v>
      </c>
      <c r="B2" s="9"/>
      <c r="C2" s="2"/>
      <c r="D2" s="2"/>
      <c r="E2" s="2"/>
      <c r="F2" s="2"/>
      <c r="G2" s="2"/>
      <c r="H2" s="2"/>
      <c r="I2" s="2"/>
      <c r="J2" s="2"/>
      <c r="K2" s="2"/>
      <c r="L2" s="2"/>
      <c r="M2" s="2"/>
      <c r="N2" s="2"/>
      <c r="O2" s="2"/>
      <c r="P2" s="2"/>
      <c r="Q2" s="2"/>
      <c r="R2" s="2"/>
      <c r="S2" s="2"/>
      <c r="T2" s="2"/>
      <c r="U2" s="2"/>
      <c r="V2" s="2"/>
      <c r="W2" s="2"/>
      <c r="X2" s="2"/>
      <c r="Y2" s="2"/>
    </row>
    <row r="3" spans="1:25" ht="10.5">
      <c r="A3" s="9" t="s">
        <v>151</v>
      </c>
      <c r="B3" s="9"/>
      <c r="C3" s="2"/>
      <c r="D3" s="2"/>
      <c r="E3" s="2"/>
      <c r="F3" s="2"/>
      <c r="G3" s="2"/>
      <c r="H3" s="2"/>
      <c r="I3" s="2"/>
      <c r="J3" s="2"/>
      <c r="K3" s="2"/>
      <c r="L3" s="2"/>
      <c r="M3" s="2"/>
      <c r="N3" s="2"/>
      <c r="O3" s="2"/>
      <c r="P3" s="2"/>
      <c r="Q3" s="2"/>
      <c r="R3" s="2"/>
      <c r="S3" s="2"/>
      <c r="T3" s="2"/>
      <c r="U3" s="2"/>
      <c r="V3" s="2"/>
      <c r="W3" s="2"/>
      <c r="X3" s="2"/>
      <c r="Y3" s="2"/>
    </row>
    <row r="4" spans="1:25" ht="10.5">
      <c r="A4" s="36"/>
      <c r="B4" s="36"/>
      <c r="C4" s="36"/>
      <c r="D4" s="36"/>
      <c r="E4" s="36"/>
      <c r="F4" s="45" t="s">
        <v>150</v>
      </c>
      <c r="G4" s="36"/>
      <c r="H4" s="45" t="s">
        <v>100</v>
      </c>
      <c r="I4" s="36"/>
      <c r="J4" s="45"/>
      <c r="K4" s="45"/>
      <c r="L4" s="45"/>
      <c r="M4" s="45"/>
      <c r="N4" s="36"/>
      <c r="O4" s="46" t="s">
        <v>39</v>
      </c>
      <c r="P4" s="46" t="s">
        <v>82</v>
      </c>
      <c r="Q4" s="46" t="s">
        <v>81</v>
      </c>
      <c r="R4" s="36"/>
      <c r="S4" s="45" t="s">
        <v>31</v>
      </c>
      <c r="T4" s="36"/>
      <c r="U4" s="36"/>
      <c r="V4" s="2"/>
      <c r="W4" s="2"/>
      <c r="X4" s="2"/>
      <c r="Y4" s="2"/>
    </row>
    <row r="5" spans="1:25" ht="11.25">
      <c r="A5" s="36"/>
      <c r="B5" s="36"/>
      <c r="C5" s="47" t="s">
        <v>48</v>
      </c>
      <c r="D5" s="47"/>
      <c r="E5" s="47"/>
      <c r="F5" s="79" t="s">
        <v>104</v>
      </c>
      <c r="G5" s="47"/>
      <c r="H5" s="79" t="s">
        <v>104</v>
      </c>
      <c r="I5" s="47"/>
      <c r="J5" s="47"/>
      <c r="K5" s="47"/>
      <c r="L5" s="47"/>
      <c r="M5" s="47"/>
      <c r="N5" s="47"/>
      <c r="O5" s="47"/>
      <c r="P5" s="47"/>
      <c r="Q5" s="47"/>
      <c r="R5" s="47"/>
      <c r="S5" s="47" t="s">
        <v>49</v>
      </c>
      <c r="T5" s="47"/>
      <c r="U5" s="47"/>
      <c r="V5" s="2"/>
      <c r="W5" s="2"/>
      <c r="X5" s="2"/>
      <c r="Y5" s="2"/>
    </row>
    <row r="6" spans="1:25" ht="18" customHeight="1">
      <c r="A6" s="36" t="s">
        <v>10</v>
      </c>
      <c r="B6" s="36"/>
      <c r="C6" s="47"/>
      <c r="D6" s="47"/>
      <c r="E6" s="47"/>
      <c r="F6" s="34">
        <v>504828</v>
      </c>
      <c r="G6" s="47"/>
      <c r="H6" s="34">
        <v>593915</v>
      </c>
      <c r="I6" s="47"/>
      <c r="J6" s="34"/>
      <c r="K6" s="34"/>
      <c r="L6" s="34"/>
      <c r="M6" s="34">
        <v>490142</v>
      </c>
      <c r="N6" s="34"/>
      <c r="O6" s="34"/>
      <c r="P6" s="34"/>
      <c r="Q6" s="34"/>
      <c r="R6" s="34"/>
      <c r="S6" s="34">
        <v>503868</v>
      </c>
      <c r="T6" s="47"/>
      <c r="U6" s="47"/>
      <c r="V6" s="2"/>
      <c r="W6" s="2"/>
      <c r="X6" s="2"/>
      <c r="Y6" s="2"/>
    </row>
    <row r="7" spans="1:25" ht="15.75" customHeight="1" hidden="1">
      <c r="A7" s="36" t="s">
        <v>60</v>
      </c>
      <c r="B7" s="36"/>
      <c r="C7" s="47">
        <v>6</v>
      </c>
      <c r="D7" s="47"/>
      <c r="E7" s="47"/>
      <c r="F7" s="34"/>
      <c r="G7" s="47"/>
      <c r="H7" s="34"/>
      <c r="I7" s="47"/>
      <c r="J7" s="34"/>
      <c r="K7" s="34"/>
      <c r="L7" s="34"/>
      <c r="M7" s="34"/>
      <c r="N7" s="34"/>
      <c r="O7" s="34"/>
      <c r="P7" s="34"/>
      <c r="Q7" s="34"/>
      <c r="R7" s="34"/>
      <c r="S7" s="34">
        <v>-1455</v>
      </c>
      <c r="T7" s="47"/>
      <c r="U7" s="47"/>
      <c r="V7" s="2"/>
      <c r="W7" s="2"/>
      <c r="X7" s="2"/>
      <c r="Y7" s="2"/>
    </row>
    <row r="8" spans="1:25" ht="10.5" hidden="1">
      <c r="A8" s="36" t="s">
        <v>61</v>
      </c>
      <c r="B8" s="36"/>
      <c r="C8" s="47">
        <v>7</v>
      </c>
      <c r="D8" s="47"/>
      <c r="E8" s="47"/>
      <c r="F8" s="34"/>
      <c r="G8" s="47"/>
      <c r="H8" s="34"/>
      <c r="I8" s="47"/>
      <c r="J8" s="34"/>
      <c r="K8" s="34"/>
      <c r="L8" s="34"/>
      <c r="M8" s="34"/>
      <c r="N8" s="34"/>
      <c r="O8" s="34" t="e">
        <f>+#REF!</f>
        <v>#REF!</v>
      </c>
      <c r="P8" s="34"/>
      <c r="Q8" s="34"/>
      <c r="R8" s="34"/>
      <c r="S8" s="34">
        <v>141312</v>
      </c>
      <c r="T8" s="47"/>
      <c r="U8" s="47"/>
      <c r="V8" s="2"/>
      <c r="W8" s="2"/>
      <c r="X8" s="2"/>
      <c r="Y8" s="2"/>
    </row>
    <row r="9" spans="1:25" ht="10.5">
      <c r="A9" s="36" t="s">
        <v>62</v>
      </c>
      <c r="B9" s="36"/>
      <c r="C9" s="47"/>
      <c r="D9" s="47"/>
      <c r="E9" s="47"/>
      <c r="F9" s="34">
        <v>8932009</v>
      </c>
      <c r="G9" s="47"/>
      <c r="H9" s="34">
        <f>11819239-2904185+2342000</f>
        <v>11257054</v>
      </c>
      <c r="I9" s="47"/>
      <c r="J9" s="34"/>
      <c r="K9" s="34"/>
      <c r="L9" s="34"/>
      <c r="M9" s="34"/>
      <c r="N9" s="34"/>
      <c r="O9" s="34" t="e">
        <f>+#REF!</f>
        <v>#REF!</v>
      </c>
      <c r="P9" s="34">
        <v>213339</v>
      </c>
      <c r="Q9" s="34">
        <v>271949</v>
      </c>
      <c r="R9" s="34"/>
      <c r="S9" s="34">
        <v>8090580</v>
      </c>
      <c r="T9" s="47"/>
      <c r="U9" s="47"/>
      <c r="V9" s="34"/>
      <c r="W9" s="2"/>
      <c r="X9" s="2"/>
      <c r="Y9" s="2"/>
    </row>
    <row r="10" spans="1:25" ht="15.75" customHeight="1" hidden="1">
      <c r="A10" s="36" t="s">
        <v>32</v>
      </c>
      <c r="B10" s="36"/>
      <c r="C10" s="47"/>
      <c r="D10" s="47"/>
      <c r="E10" s="47"/>
      <c r="F10" s="34"/>
      <c r="G10" s="47"/>
      <c r="H10" s="34"/>
      <c r="I10" s="47"/>
      <c r="J10" s="34"/>
      <c r="K10" s="34"/>
      <c r="L10" s="34"/>
      <c r="M10" s="34">
        <v>-1025000</v>
      </c>
      <c r="N10" s="34"/>
      <c r="O10" s="34" t="e">
        <f>+#REF!</f>
        <v>#REF!</v>
      </c>
      <c r="P10" s="34"/>
      <c r="Q10" s="34"/>
      <c r="R10" s="34"/>
      <c r="S10" s="34"/>
      <c r="T10" s="47"/>
      <c r="U10" s="47"/>
      <c r="V10" s="2"/>
      <c r="W10" s="2"/>
      <c r="X10" s="2"/>
      <c r="Y10" s="2"/>
    </row>
    <row r="11" spans="2:25" ht="15.75" customHeight="1" hidden="1">
      <c r="B11" s="36"/>
      <c r="C11" s="47"/>
      <c r="D11" s="47"/>
      <c r="E11" s="47"/>
      <c r="F11" s="34"/>
      <c r="G11" s="47"/>
      <c r="H11" s="34"/>
      <c r="I11" s="47"/>
      <c r="J11" s="34"/>
      <c r="K11" s="34"/>
      <c r="L11" s="34"/>
      <c r="M11" s="34"/>
      <c r="N11" s="34"/>
      <c r="O11" s="34"/>
      <c r="P11" s="34"/>
      <c r="Q11" s="34"/>
      <c r="R11" s="34"/>
      <c r="S11" s="34"/>
      <c r="T11" s="47"/>
      <c r="U11" s="47"/>
      <c r="V11" s="2"/>
      <c r="W11" s="2"/>
      <c r="X11" s="2"/>
      <c r="Y11" s="2"/>
    </row>
    <row r="12" spans="1:25" ht="15.75" customHeight="1" hidden="1">
      <c r="A12" s="36"/>
      <c r="B12" s="36"/>
      <c r="C12" s="47"/>
      <c r="D12" s="47"/>
      <c r="E12" s="47"/>
      <c r="F12" s="34"/>
      <c r="G12" s="47"/>
      <c r="H12" s="34"/>
      <c r="I12" s="47"/>
      <c r="J12" s="34"/>
      <c r="K12" s="34"/>
      <c r="L12" s="34"/>
      <c r="M12" s="34"/>
      <c r="N12" s="34"/>
      <c r="O12" s="34"/>
      <c r="P12" s="34"/>
      <c r="Q12" s="34"/>
      <c r="R12" s="34"/>
      <c r="S12" s="34"/>
      <c r="T12" s="47"/>
      <c r="U12" s="47"/>
      <c r="V12" s="2"/>
      <c r="W12" s="2"/>
      <c r="X12" s="2"/>
      <c r="Y12" s="2"/>
    </row>
    <row r="13" spans="1:25" ht="10.5" customHeight="1">
      <c r="A13" s="36" t="s">
        <v>93</v>
      </c>
      <c r="B13" s="36"/>
      <c r="C13" s="47"/>
      <c r="D13" s="47"/>
      <c r="E13" s="47"/>
      <c r="F13" s="34">
        <v>10762400</v>
      </c>
      <c r="G13" s="47"/>
      <c r="H13" s="34">
        <v>10042400</v>
      </c>
      <c r="I13" s="47"/>
      <c r="J13" s="34"/>
      <c r="K13" s="34"/>
      <c r="L13" s="34"/>
      <c r="M13" s="34"/>
      <c r="N13" s="34"/>
      <c r="O13" s="34" t="e">
        <f>+#REF!</f>
        <v>#REF!</v>
      </c>
      <c r="P13" s="34"/>
      <c r="Q13" s="34"/>
      <c r="R13" s="34"/>
      <c r="S13" s="34">
        <v>5001</v>
      </c>
      <c r="T13" s="47"/>
      <c r="U13" s="47"/>
      <c r="V13" s="48"/>
      <c r="W13" s="2"/>
      <c r="X13" s="2"/>
      <c r="Y13" s="2"/>
    </row>
    <row r="14" spans="1:25" ht="10.5">
      <c r="A14" s="36"/>
      <c r="B14" s="36"/>
      <c r="C14" s="47"/>
      <c r="D14" s="47"/>
      <c r="E14" s="47"/>
      <c r="F14" s="49">
        <f>SUM(F6:F13)</f>
        <v>20199237</v>
      </c>
      <c r="G14" s="47"/>
      <c r="H14" s="49">
        <f>SUM(H6:H13)</f>
        <v>21893369</v>
      </c>
      <c r="I14" s="47"/>
      <c r="J14" s="34"/>
      <c r="K14" s="34"/>
      <c r="L14" s="34"/>
      <c r="M14" s="34"/>
      <c r="N14" s="34"/>
      <c r="O14" s="49" t="e">
        <f>SUM(O6:O13)</f>
        <v>#REF!</v>
      </c>
      <c r="P14" s="49">
        <f>SUM(P6:P13)</f>
        <v>213339</v>
      </c>
      <c r="Q14" s="49">
        <f>SUM(Q6:Q13)</f>
        <v>271949</v>
      </c>
      <c r="R14" s="34"/>
      <c r="S14" s="49">
        <f>SUM(S6:S13)</f>
        <v>8739306</v>
      </c>
      <c r="T14" s="47"/>
      <c r="U14" s="47"/>
      <c r="V14" s="2"/>
      <c r="W14" s="2"/>
      <c r="X14" s="2"/>
      <c r="Y14" s="2"/>
    </row>
    <row r="15" spans="1:25" ht="10.5">
      <c r="A15" s="46" t="s">
        <v>63</v>
      </c>
      <c r="B15" s="46"/>
      <c r="C15" s="47"/>
      <c r="D15" s="47"/>
      <c r="E15" s="47"/>
      <c r="F15" s="34"/>
      <c r="G15" s="47"/>
      <c r="H15" s="34"/>
      <c r="I15" s="47"/>
      <c r="J15" s="34"/>
      <c r="K15" s="34"/>
      <c r="L15" s="34"/>
      <c r="M15" s="34"/>
      <c r="N15" s="34"/>
      <c r="O15" s="34"/>
      <c r="P15" s="34"/>
      <c r="Q15" s="34"/>
      <c r="R15" s="34"/>
      <c r="S15" s="34"/>
      <c r="T15" s="47"/>
      <c r="U15" s="47"/>
      <c r="V15" s="2"/>
      <c r="W15" s="2"/>
      <c r="X15" s="2"/>
      <c r="Y15" s="2"/>
    </row>
    <row r="16" spans="1:25" ht="10.5">
      <c r="A16" s="50" t="s">
        <v>64</v>
      </c>
      <c r="B16" s="50"/>
      <c r="C16" s="47" t="s">
        <v>7</v>
      </c>
      <c r="D16" s="47"/>
      <c r="E16" s="47"/>
      <c r="F16" s="34">
        <v>129049</v>
      </c>
      <c r="G16" s="47"/>
      <c r="H16" s="34">
        <v>345685</v>
      </c>
      <c r="I16" s="47"/>
      <c r="J16" s="34"/>
      <c r="K16" s="34"/>
      <c r="L16" s="34"/>
      <c r="M16" s="34"/>
      <c r="N16" s="34"/>
      <c r="O16" s="34" t="e">
        <f>+#REF!</f>
        <v>#REF!</v>
      </c>
      <c r="P16" s="34">
        <v>15000</v>
      </c>
      <c r="Q16" s="34"/>
      <c r="R16" s="34"/>
      <c r="S16" s="34">
        <v>808824</v>
      </c>
      <c r="T16" s="47"/>
      <c r="U16" s="47"/>
      <c r="V16" s="2"/>
      <c r="W16" s="2"/>
      <c r="X16" s="2"/>
      <c r="Y16" s="2"/>
    </row>
    <row r="17" spans="1:25" ht="10.5">
      <c r="A17" s="50" t="s">
        <v>94</v>
      </c>
      <c r="B17" s="50"/>
      <c r="C17" s="47" t="s">
        <v>7</v>
      </c>
      <c r="D17" s="47"/>
      <c r="E17" s="47"/>
      <c r="F17" s="34">
        <v>4084497</v>
      </c>
      <c r="G17" s="47"/>
      <c r="H17" s="34">
        <v>4605103</v>
      </c>
      <c r="I17" s="47"/>
      <c r="J17" s="34"/>
      <c r="K17" s="34"/>
      <c r="L17" s="34"/>
      <c r="M17" s="34"/>
      <c r="N17" s="34"/>
      <c r="O17" s="34" t="e">
        <f>+#REF!</f>
        <v>#REF!</v>
      </c>
      <c r="P17" s="34">
        <v>18479</v>
      </c>
      <c r="Q17" s="34"/>
      <c r="R17" s="34"/>
      <c r="S17" s="34">
        <v>3049882</v>
      </c>
      <c r="T17" s="47"/>
      <c r="U17" s="47"/>
      <c r="V17" s="2"/>
      <c r="W17" s="2"/>
      <c r="X17" s="2"/>
      <c r="Y17" s="2"/>
    </row>
    <row r="18" spans="1:25" ht="10.5">
      <c r="A18" s="36" t="s">
        <v>159</v>
      </c>
      <c r="B18" s="50"/>
      <c r="C18" s="47"/>
      <c r="D18" s="47"/>
      <c r="E18" s="47"/>
      <c r="F18" s="34">
        <v>2693081</v>
      </c>
      <c r="G18" s="47"/>
      <c r="H18" s="34">
        <v>208120</v>
      </c>
      <c r="I18" s="47"/>
      <c r="J18" s="34"/>
      <c r="K18" s="34"/>
      <c r="L18" s="34"/>
      <c r="M18" s="34"/>
      <c r="N18" s="34"/>
      <c r="O18" s="34" t="e">
        <f>+#REF!</f>
        <v>#REF!</v>
      </c>
      <c r="P18" s="34"/>
      <c r="Q18" s="34"/>
      <c r="R18" s="34"/>
      <c r="S18" s="34">
        <v>505621</v>
      </c>
      <c r="T18" s="47"/>
      <c r="U18" s="47"/>
      <c r="V18" s="2"/>
      <c r="W18" s="2"/>
      <c r="X18" s="2"/>
      <c r="Y18" s="2"/>
    </row>
    <row r="19" spans="1:25" ht="15.75" customHeight="1" hidden="1">
      <c r="A19" s="50" t="s">
        <v>40</v>
      </c>
      <c r="B19" s="50"/>
      <c r="C19" s="47"/>
      <c r="D19" s="47"/>
      <c r="E19" s="47"/>
      <c r="F19" s="34"/>
      <c r="G19" s="47"/>
      <c r="H19" s="34"/>
      <c r="I19" s="47"/>
      <c r="J19" s="34"/>
      <c r="K19" s="34"/>
      <c r="L19" s="34"/>
      <c r="M19" s="34"/>
      <c r="N19" s="34"/>
      <c r="O19" s="34" t="e">
        <f>+#REF!</f>
        <v>#REF!</v>
      </c>
      <c r="P19" s="34"/>
      <c r="Q19" s="34"/>
      <c r="R19" s="34"/>
      <c r="S19" s="34" t="s">
        <v>53</v>
      </c>
      <c r="T19" s="47"/>
      <c r="U19" s="47"/>
      <c r="V19" s="2"/>
      <c r="W19" s="2"/>
      <c r="X19" s="2"/>
      <c r="Y19" s="2"/>
    </row>
    <row r="20" spans="1:25" ht="15.75" customHeight="1" hidden="1">
      <c r="A20" s="50" t="s">
        <v>38</v>
      </c>
      <c r="B20" s="50"/>
      <c r="C20" s="47"/>
      <c r="D20" s="47"/>
      <c r="E20" s="47"/>
      <c r="F20" s="34"/>
      <c r="G20" s="47"/>
      <c r="H20" s="34"/>
      <c r="I20" s="47"/>
      <c r="J20" s="34"/>
      <c r="K20" s="34"/>
      <c r="L20" s="34"/>
      <c r="M20" s="34"/>
      <c r="N20" s="34"/>
      <c r="O20" s="34" t="e">
        <f>+#REF!</f>
        <v>#REF!</v>
      </c>
      <c r="P20" s="34">
        <v>243258</v>
      </c>
      <c r="Q20" s="34">
        <v>87446</v>
      </c>
      <c r="R20" s="34"/>
      <c r="S20" s="34"/>
      <c r="T20" s="47"/>
      <c r="U20" s="47"/>
      <c r="V20" s="2"/>
      <c r="W20" s="2"/>
      <c r="X20" s="2"/>
      <c r="Y20" s="2"/>
    </row>
    <row r="21" spans="1:25" ht="10.5" hidden="1">
      <c r="A21" s="50" t="s">
        <v>40</v>
      </c>
      <c r="B21" s="50"/>
      <c r="C21" s="47"/>
      <c r="D21" s="47"/>
      <c r="E21" s="47"/>
      <c r="F21" s="51"/>
      <c r="G21" s="47"/>
      <c r="H21" s="51"/>
      <c r="I21" s="47"/>
      <c r="J21" s="34"/>
      <c r="K21" s="34"/>
      <c r="L21" s="34"/>
      <c r="M21" s="34"/>
      <c r="N21" s="34"/>
      <c r="O21" s="34"/>
      <c r="P21" s="34"/>
      <c r="Q21" s="34"/>
      <c r="R21" s="34"/>
      <c r="S21" s="34">
        <v>428672</v>
      </c>
      <c r="T21" s="47"/>
      <c r="U21" s="47"/>
      <c r="V21" s="2"/>
      <c r="W21" s="2"/>
      <c r="X21" s="2"/>
      <c r="Y21" s="2"/>
    </row>
    <row r="22" spans="1:25" ht="10.5" customHeight="1">
      <c r="A22" s="50" t="s">
        <v>65</v>
      </c>
      <c r="B22" s="50"/>
      <c r="C22" s="47"/>
      <c r="D22" s="47"/>
      <c r="E22" s="47"/>
      <c r="F22" s="34">
        <v>24946</v>
      </c>
      <c r="G22" s="47"/>
      <c r="H22" s="34">
        <v>40820</v>
      </c>
      <c r="I22" s="47"/>
      <c r="J22" s="34"/>
      <c r="K22" s="34"/>
      <c r="L22" s="34"/>
      <c r="M22" s="34"/>
      <c r="N22" s="34"/>
      <c r="O22" s="34" t="e">
        <f>+#REF!</f>
        <v>#REF!</v>
      </c>
      <c r="P22" s="34"/>
      <c r="Q22" s="34">
        <v>153</v>
      </c>
      <c r="R22" s="34"/>
      <c r="S22" s="34">
        <v>3937</v>
      </c>
      <c r="T22" s="47"/>
      <c r="U22" s="36"/>
      <c r="V22" s="2"/>
      <c r="W22" s="2"/>
      <c r="X22" s="2"/>
      <c r="Y22" s="2"/>
    </row>
    <row r="23" spans="1:25" ht="10.5">
      <c r="A23" s="36"/>
      <c r="B23" s="36"/>
      <c r="C23" s="47"/>
      <c r="D23" s="47"/>
      <c r="E23" s="47"/>
      <c r="F23" s="49">
        <f>SUM(F16:F22)</f>
        <v>6931573</v>
      </c>
      <c r="G23" s="47"/>
      <c r="H23" s="49">
        <f>SUM(H16:H22)</f>
        <v>5199728</v>
      </c>
      <c r="I23" s="47"/>
      <c r="J23" s="34"/>
      <c r="K23" s="34"/>
      <c r="L23" s="34"/>
      <c r="M23" s="34"/>
      <c r="N23" s="34"/>
      <c r="O23" s="49" t="e">
        <f>SUM(O16:O22)</f>
        <v>#REF!</v>
      </c>
      <c r="P23" s="49">
        <f>SUM(P16:P22)</f>
        <v>276737</v>
      </c>
      <c r="Q23" s="49">
        <f>SUM(Q16:Q22)</f>
        <v>87599</v>
      </c>
      <c r="R23" s="34"/>
      <c r="S23" s="49">
        <f>SUM(S16:S22)</f>
        <v>4796936</v>
      </c>
      <c r="T23" s="47"/>
      <c r="U23" s="47"/>
      <c r="V23" s="2"/>
      <c r="W23" s="2"/>
      <c r="X23" s="2"/>
      <c r="Y23" s="2"/>
    </row>
    <row r="24" spans="1:25" ht="11.25" thickBot="1">
      <c r="A24" s="46" t="s">
        <v>66</v>
      </c>
      <c r="B24" s="46"/>
      <c r="C24" s="47"/>
      <c r="D24" s="47"/>
      <c r="E24" s="47"/>
      <c r="F24" s="42">
        <f>+F14+F23</f>
        <v>27130810</v>
      </c>
      <c r="G24" s="47"/>
      <c r="H24" s="42">
        <f>+H14+H23</f>
        <v>27093097</v>
      </c>
      <c r="I24" s="47"/>
      <c r="J24" s="34"/>
      <c r="K24" s="34"/>
      <c r="L24" s="34"/>
      <c r="M24" s="34"/>
      <c r="N24" s="34"/>
      <c r="O24" s="42" t="e">
        <f>+O14+O23</f>
        <v>#REF!</v>
      </c>
      <c r="P24" s="42">
        <f>+P14+P23</f>
        <v>490076</v>
      </c>
      <c r="Q24" s="42">
        <f>+Q14+Q23</f>
        <v>359548</v>
      </c>
      <c r="R24" s="34"/>
      <c r="S24" s="42">
        <f>+S14+S23</f>
        <v>13536242</v>
      </c>
      <c r="T24" s="47"/>
      <c r="U24" s="47"/>
      <c r="V24" s="2"/>
      <c r="W24" s="2"/>
      <c r="X24" s="2"/>
      <c r="Y24" s="2"/>
    </row>
    <row r="25" spans="1:25" ht="10.5" customHeight="1" thickTop="1">
      <c r="A25" s="36"/>
      <c r="B25" s="36"/>
      <c r="C25" s="47"/>
      <c r="D25" s="47"/>
      <c r="E25" s="47"/>
      <c r="F25" s="34"/>
      <c r="G25" s="47"/>
      <c r="H25" s="34"/>
      <c r="I25" s="47"/>
      <c r="J25" s="34"/>
      <c r="K25" s="34"/>
      <c r="L25" s="34"/>
      <c r="M25" s="34"/>
      <c r="N25" s="34"/>
      <c r="O25" s="34"/>
      <c r="P25" s="34"/>
      <c r="Q25" s="34"/>
      <c r="R25" s="34"/>
      <c r="S25" s="34"/>
      <c r="T25" s="47"/>
      <c r="U25" s="47"/>
      <c r="V25" s="2"/>
      <c r="W25" s="2"/>
      <c r="X25" s="2"/>
      <c r="Y25" s="2"/>
    </row>
    <row r="26" spans="1:25" ht="21">
      <c r="A26" s="46" t="s">
        <v>67</v>
      </c>
      <c r="B26" s="46"/>
      <c r="C26" s="47"/>
      <c r="D26" s="47"/>
      <c r="E26" s="47"/>
      <c r="F26" s="34"/>
      <c r="G26" s="47"/>
      <c r="H26" s="34"/>
      <c r="I26" s="47"/>
      <c r="J26" s="34"/>
      <c r="K26" s="34"/>
      <c r="L26" s="34"/>
      <c r="M26" s="34"/>
      <c r="N26" s="34"/>
      <c r="O26" s="34"/>
      <c r="P26" s="34"/>
      <c r="Q26" s="34"/>
      <c r="R26" s="34"/>
      <c r="S26" s="34"/>
      <c r="T26" s="47"/>
      <c r="U26" s="47"/>
      <c r="V26" s="2"/>
      <c r="W26" s="2"/>
      <c r="X26" s="2"/>
      <c r="Y26" s="2"/>
    </row>
    <row r="27" spans="1:25" ht="10.5">
      <c r="A27" s="46" t="s">
        <v>68</v>
      </c>
      <c r="B27" s="46"/>
      <c r="C27" s="47"/>
      <c r="D27" s="47"/>
      <c r="E27" s="47"/>
      <c r="F27" s="34"/>
      <c r="G27" s="47"/>
      <c r="H27" s="34"/>
      <c r="I27" s="47"/>
      <c r="J27" s="34"/>
      <c r="K27" s="34"/>
      <c r="L27" s="34"/>
      <c r="M27" s="34"/>
      <c r="N27" s="34"/>
      <c r="O27" s="34"/>
      <c r="P27" s="34"/>
      <c r="Q27" s="34"/>
      <c r="R27" s="34"/>
      <c r="S27" s="34"/>
      <c r="T27" s="47"/>
      <c r="U27" s="47"/>
      <c r="V27" s="2"/>
      <c r="W27" s="2"/>
      <c r="X27" s="2"/>
      <c r="Y27" s="2"/>
    </row>
    <row r="28" spans="1:25" ht="10.5">
      <c r="A28" s="36" t="s">
        <v>69</v>
      </c>
      <c r="B28" s="36"/>
      <c r="C28" s="47"/>
      <c r="D28" s="47"/>
      <c r="E28" s="47"/>
      <c r="F28" s="34">
        <v>8187452</v>
      </c>
      <c r="G28" s="47"/>
      <c r="H28" s="34">
        <v>7469736</v>
      </c>
      <c r="I28" s="47"/>
      <c r="J28" s="34"/>
      <c r="K28" s="34"/>
      <c r="L28" s="34">
        <v>1</v>
      </c>
      <c r="M28" s="34">
        <v>70000</v>
      </c>
      <c r="N28" s="34"/>
      <c r="O28" s="34" t="e">
        <f>-#REF!</f>
        <v>#REF!</v>
      </c>
      <c r="P28" s="34">
        <v>10000</v>
      </c>
      <c r="Q28" s="34">
        <v>60000</v>
      </c>
      <c r="R28" s="34"/>
      <c r="S28" s="34">
        <v>3453584</v>
      </c>
      <c r="T28" s="47"/>
      <c r="U28" s="47"/>
      <c r="V28" s="2"/>
      <c r="W28" s="2"/>
      <c r="X28" s="2"/>
      <c r="Y28" s="2"/>
    </row>
    <row r="29" spans="1:25" ht="10.5">
      <c r="A29" s="36" t="s">
        <v>70</v>
      </c>
      <c r="B29" s="36"/>
      <c r="C29" s="47"/>
      <c r="D29" s="47"/>
      <c r="E29" s="47"/>
      <c r="F29" s="34">
        <f>4086979</f>
        <v>4086979</v>
      </c>
      <c r="G29" s="47"/>
      <c r="H29" s="34">
        <v>2778502</v>
      </c>
      <c r="I29" s="47"/>
      <c r="J29" s="34"/>
      <c r="K29" s="34"/>
      <c r="L29" s="34">
        <v>1</v>
      </c>
      <c r="M29" s="34">
        <v>577509</v>
      </c>
      <c r="N29" s="34"/>
      <c r="O29" s="34" t="e">
        <f>-#REF!+4!#REF!</f>
        <v>#REF!</v>
      </c>
      <c r="P29" s="34">
        <v>444810</v>
      </c>
      <c r="Q29" s="34">
        <v>132699</v>
      </c>
      <c r="R29" s="34"/>
      <c r="S29" s="34">
        <v>5521897</v>
      </c>
      <c r="T29" s="47"/>
      <c r="U29" s="47"/>
      <c r="V29" s="2"/>
      <c r="W29" s="2"/>
      <c r="X29" s="2"/>
      <c r="Y29" s="2"/>
    </row>
    <row r="30" spans="1:25" ht="10.5">
      <c r="A30" s="36"/>
      <c r="B30" s="36"/>
      <c r="C30" s="47"/>
      <c r="D30" s="47"/>
      <c r="E30" s="47"/>
      <c r="F30" s="49">
        <f>SUM(F28:F29)</f>
        <v>12274431</v>
      </c>
      <c r="G30" s="47"/>
      <c r="H30" s="49">
        <f>SUM(H28:H29)</f>
        <v>10248238</v>
      </c>
      <c r="I30" s="47"/>
      <c r="J30" s="34"/>
      <c r="K30" s="34"/>
      <c r="L30" s="34"/>
      <c r="M30" s="34"/>
      <c r="N30" s="34"/>
      <c r="O30" s="49" t="e">
        <f>SUM(O28:O29)</f>
        <v>#REF!</v>
      </c>
      <c r="P30" s="49">
        <f>SUM(P28:P29)</f>
        <v>454810</v>
      </c>
      <c r="Q30" s="49">
        <f>SUM(Q28:Q29)</f>
        <v>192699</v>
      </c>
      <c r="R30" s="34"/>
      <c r="S30" s="49">
        <f>SUM(S28:S29)</f>
        <v>8975481</v>
      </c>
      <c r="T30" s="47"/>
      <c r="U30" s="47"/>
      <c r="V30" s="2"/>
      <c r="W30" s="2"/>
      <c r="X30" s="2"/>
      <c r="Y30" s="2"/>
    </row>
    <row r="31" spans="1:25" ht="12" customHeight="1">
      <c r="A31" s="46" t="s">
        <v>71</v>
      </c>
      <c r="B31" s="46"/>
      <c r="C31" s="47"/>
      <c r="D31" s="47"/>
      <c r="E31" s="47"/>
      <c r="F31" s="34"/>
      <c r="G31" s="47"/>
      <c r="H31" s="34"/>
      <c r="I31" s="47"/>
      <c r="J31" s="34"/>
      <c r="K31" s="34"/>
      <c r="L31" s="34"/>
      <c r="M31" s="34"/>
      <c r="N31" s="34"/>
      <c r="O31" s="34"/>
      <c r="P31" s="34"/>
      <c r="Q31" s="34"/>
      <c r="R31" s="34"/>
      <c r="S31" s="34"/>
      <c r="T31" s="47"/>
      <c r="U31" s="47"/>
      <c r="V31" s="2"/>
      <c r="W31" s="2"/>
      <c r="X31" s="2"/>
      <c r="Y31" s="2"/>
    </row>
    <row r="32" spans="1:25" ht="13.5" customHeight="1">
      <c r="A32" s="46" t="s">
        <v>72</v>
      </c>
      <c r="B32" s="46"/>
      <c r="C32" s="47"/>
      <c r="D32" s="47"/>
      <c r="E32" s="47"/>
      <c r="F32" s="34"/>
      <c r="G32" s="47"/>
      <c r="H32" s="34"/>
      <c r="I32" s="47"/>
      <c r="J32" s="34"/>
      <c r="K32" s="34"/>
      <c r="L32" s="34"/>
      <c r="M32" s="34"/>
      <c r="N32" s="34"/>
      <c r="O32" s="34"/>
      <c r="P32" s="34"/>
      <c r="Q32" s="34"/>
      <c r="R32" s="34"/>
      <c r="S32" s="34"/>
      <c r="T32" s="47"/>
      <c r="U32" s="47"/>
      <c r="V32" s="2"/>
      <c r="W32" s="2"/>
      <c r="X32" s="2"/>
      <c r="Y32" s="2"/>
    </row>
    <row r="33" spans="1:25" ht="17.25" customHeight="1">
      <c r="A33" s="36" t="s">
        <v>73</v>
      </c>
      <c r="B33" s="36"/>
      <c r="C33" s="47"/>
      <c r="D33" s="47"/>
      <c r="E33" s="47"/>
      <c r="F33" s="34">
        <v>424775</v>
      </c>
      <c r="G33" s="47"/>
      <c r="H33" s="34">
        <v>424775</v>
      </c>
      <c r="I33" s="47"/>
      <c r="J33" s="34"/>
      <c r="K33" s="34"/>
      <c r="L33" s="34"/>
      <c r="M33" s="34"/>
      <c r="N33" s="34"/>
      <c r="O33" s="34" t="e">
        <f>-#REF!</f>
        <v>#REF!</v>
      </c>
      <c r="P33" s="34"/>
      <c r="Q33" s="34"/>
      <c r="R33" s="34"/>
      <c r="S33" s="34">
        <v>19162</v>
      </c>
      <c r="T33" s="47"/>
      <c r="U33" s="47"/>
      <c r="V33" s="2"/>
      <c r="W33" s="2"/>
      <c r="X33" s="2"/>
      <c r="Y33" s="2"/>
    </row>
    <row r="34" spans="1:25" ht="12" customHeight="1">
      <c r="A34" s="50" t="s">
        <v>40</v>
      </c>
      <c r="B34" s="36"/>
      <c r="C34" s="47"/>
      <c r="D34" s="47"/>
      <c r="E34" s="47"/>
      <c r="F34" s="34" t="s">
        <v>53</v>
      </c>
      <c r="G34" s="47"/>
      <c r="H34" s="34">
        <v>360815</v>
      </c>
      <c r="I34" s="47"/>
      <c r="J34" s="34"/>
      <c r="K34" s="34"/>
      <c r="L34" s="34"/>
      <c r="M34" s="34"/>
      <c r="N34" s="34"/>
      <c r="O34" s="34"/>
      <c r="P34" s="34"/>
      <c r="Q34" s="34"/>
      <c r="R34" s="34"/>
      <c r="S34" s="34"/>
      <c r="T34" s="47"/>
      <c r="U34" s="47"/>
      <c r="V34" s="2"/>
      <c r="W34" s="2"/>
      <c r="X34" s="2"/>
      <c r="Y34" s="2"/>
    </row>
    <row r="35" spans="1:25" ht="12" customHeight="1">
      <c r="A35" s="89" t="s">
        <v>36</v>
      </c>
      <c r="B35" s="89"/>
      <c r="C35" s="47"/>
      <c r="D35" s="47"/>
      <c r="E35" s="47"/>
      <c r="F35" s="34">
        <v>9425054</v>
      </c>
      <c r="G35" s="47"/>
      <c r="H35" s="34">
        <v>9320750</v>
      </c>
      <c r="I35" s="47"/>
      <c r="J35" s="34"/>
      <c r="K35" s="34"/>
      <c r="L35" s="34"/>
      <c r="M35" s="34"/>
      <c r="N35" s="34"/>
      <c r="O35" s="34" t="e">
        <f>-#REF!</f>
        <v>#REF!</v>
      </c>
      <c r="P35" s="34"/>
      <c r="Q35" s="34">
        <v>57986</v>
      </c>
      <c r="R35" s="34"/>
      <c r="S35" s="34">
        <v>934541</v>
      </c>
      <c r="T35" s="47"/>
      <c r="U35" s="47"/>
      <c r="V35" s="2"/>
      <c r="W35" s="2"/>
      <c r="X35" s="2"/>
      <c r="Y35" s="2"/>
    </row>
    <row r="36" spans="1:25" ht="10.5">
      <c r="A36" s="36"/>
      <c r="B36" s="36"/>
      <c r="C36" s="47"/>
      <c r="D36" s="47"/>
      <c r="E36" s="47"/>
      <c r="F36" s="49">
        <f>SUM(F33:F35)</f>
        <v>9849829</v>
      </c>
      <c r="G36" s="47"/>
      <c r="H36" s="49">
        <f>SUM(H33:H35)</f>
        <v>10106340</v>
      </c>
      <c r="I36" s="47"/>
      <c r="J36" s="34"/>
      <c r="K36" s="34"/>
      <c r="L36" s="34"/>
      <c r="M36" s="34"/>
      <c r="N36" s="34"/>
      <c r="O36" s="49" t="e">
        <f>SUM(O33:O35)</f>
        <v>#REF!</v>
      </c>
      <c r="P36" s="49">
        <f>SUM(P33:P35)</f>
        <v>0</v>
      </c>
      <c r="Q36" s="49">
        <f>SUM(Q33:Q35)</f>
        <v>57986</v>
      </c>
      <c r="R36" s="34"/>
      <c r="S36" s="49">
        <f>SUM(S33:S35)</f>
        <v>953703</v>
      </c>
      <c r="T36" s="47"/>
      <c r="U36" s="47"/>
      <c r="V36" s="48"/>
      <c r="W36" s="2"/>
      <c r="X36" s="2"/>
      <c r="Y36" s="2"/>
    </row>
    <row r="37" spans="1:25" ht="11.25" customHeight="1">
      <c r="A37" s="46" t="s">
        <v>96</v>
      </c>
      <c r="B37" s="46"/>
      <c r="C37" s="47"/>
      <c r="D37" s="47"/>
      <c r="E37" s="47"/>
      <c r="F37" s="34"/>
      <c r="G37" s="47"/>
      <c r="H37" s="34"/>
      <c r="I37" s="47"/>
      <c r="J37" s="34"/>
      <c r="K37" s="34"/>
      <c r="L37" s="34"/>
      <c r="M37" s="34"/>
      <c r="N37" s="34"/>
      <c r="O37" s="34"/>
      <c r="P37" s="34"/>
      <c r="Q37" s="34"/>
      <c r="R37" s="34"/>
      <c r="S37" s="34"/>
      <c r="T37" s="47"/>
      <c r="U37" s="47"/>
      <c r="V37" s="2"/>
      <c r="W37" s="2"/>
      <c r="X37" s="2"/>
      <c r="Y37" s="2"/>
    </row>
    <row r="38" spans="1:25" ht="12.75" customHeight="1">
      <c r="A38" s="36" t="s">
        <v>74</v>
      </c>
      <c r="B38" s="36"/>
      <c r="C38" s="47"/>
      <c r="D38" s="47"/>
      <c r="E38" s="47"/>
      <c r="F38" s="34">
        <v>2231922</v>
      </c>
      <c r="G38" s="47"/>
      <c r="H38" s="34">
        <v>4320642</v>
      </c>
      <c r="I38" s="47"/>
      <c r="J38" s="34"/>
      <c r="K38" s="34"/>
      <c r="L38" s="34"/>
      <c r="M38" s="34"/>
      <c r="N38" s="34"/>
      <c r="O38" s="34" t="e">
        <f>-#REF!</f>
        <v>#REF!</v>
      </c>
      <c r="P38" s="34"/>
      <c r="Q38" s="34">
        <v>104653</v>
      </c>
      <c r="R38" s="34"/>
      <c r="S38" s="34">
        <v>3197229</v>
      </c>
      <c r="T38" s="47"/>
      <c r="U38" s="52"/>
      <c r="V38" s="2"/>
      <c r="W38" s="2"/>
      <c r="X38" s="2"/>
      <c r="Y38" s="2"/>
    </row>
    <row r="39" spans="1:25" ht="10.5">
      <c r="A39" s="36" t="s">
        <v>75</v>
      </c>
      <c r="B39" s="36"/>
      <c r="C39" s="47"/>
      <c r="D39" s="47"/>
      <c r="E39" s="47"/>
      <c r="F39" s="34">
        <v>908235</v>
      </c>
      <c r="G39" s="47"/>
      <c r="H39" s="34">
        <v>520811</v>
      </c>
      <c r="I39" s="47"/>
      <c r="J39" s="34"/>
      <c r="K39" s="34"/>
      <c r="L39" s="34"/>
      <c r="M39" s="34"/>
      <c r="N39" s="34"/>
      <c r="O39" s="34" t="e">
        <f>-#REF!+7447</f>
        <v>#REF!</v>
      </c>
      <c r="P39" s="34">
        <v>17554</v>
      </c>
      <c r="Q39" s="34">
        <v>450</v>
      </c>
      <c r="R39" s="34"/>
      <c r="S39" s="34">
        <v>845096</v>
      </c>
      <c r="T39" s="47"/>
      <c r="U39" s="47"/>
      <c r="V39" s="2"/>
      <c r="W39" s="2"/>
      <c r="X39" s="2"/>
      <c r="Y39" s="2"/>
    </row>
    <row r="40" spans="1:25" ht="10.5" customHeight="1">
      <c r="A40" s="36" t="s">
        <v>76</v>
      </c>
      <c r="B40" s="36"/>
      <c r="C40" s="47" t="s">
        <v>7</v>
      </c>
      <c r="D40" s="47"/>
      <c r="E40" s="47"/>
      <c r="F40" s="34">
        <v>1866393</v>
      </c>
      <c r="G40" s="47"/>
      <c r="H40" s="34">
        <v>1897066</v>
      </c>
      <c r="I40" s="47"/>
      <c r="J40" s="34"/>
      <c r="K40" s="34"/>
      <c r="L40" s="34"/>
      <c r="M40" s="34"/>
      <c r="N40" s="34"/>
      <c r="O40" s="34" t="e">
        <f>-#REF!</f>
        <v>#REF!</v>
      </c>
      <c r="P40" s="34">
        <v>17712</v>
      </c>
      <c r="Q40" s="34">
        <v>3760</v>
      </c>
      <c r="R40" s="34"/>
      <c r="S40" s="34">
        <v>746764</v>
      </c>
      <c r="T40" s="47"/>
      <c r="U40" s="47"/>
      <c r="V40" s="2"/>
      <c r="W40" s="2"/>
      <c r="X40" s="2"/>
      <c r="Y40" s="2"/>
    </row>
    <row r="41" spans="1:25" ht="10.5">
      <c r="A41" s="46" t="s">
        <v>37</v>
      </c>
      <c r="B41" s="36"/>
      <c r="C41" s="47"/>
      <c r="D41" s="47"/>
      <c r="E41" s="47"/>
      <c r="F41" s="49">
        <f>SUM(F38:F40)</f>
        <v>5006550</v>
      </c>
      <c r="G41" s="47"/>
      <c r="H41" s="49">
        <f>SUM(H38:H40)</f>
        <v>6738519</v>
      </c>
      <c r="I41" s="47"/>
      <c r="J41" s="34"/>
      <c r="K41" s="34"/>
      <c r="L41" s="34"/>
      <c r="M41" s="34"/>
      <c r="N41" s="34"/>
      <c r="O41" s="49" t="e">
        <f>SUM(O38:O40)</f>
        <v>#REF!</v>
      </c>
      <c r="P41" s="49">
        <f>SUM(P38:P40)</f>
        <v>35266</v>
      </c>
      <c r="Q41" s="49">
        <f>SUM(Q38:Q40)</f>
        <v>108863</v>
      </c>
      <c r="R41" s="34"/>
      <c r="S41" s="49">
        <f>SUM(S38:S40)</f>
        <v>4789089</v>
      </c>
      <c r="T41" s="47"/>
      <c r="U41" s="47"/>
      <c r="V41" s="2"/>
      <c r="W41" s="2"/>
      <c r="X41" s="2"/>
      <c r="Y41" s="2"/>
    </row>
    <row r="42" spans="1:25" ht="18.75" customHeight="1">
      <c r="A42" s="46" t="s">
        <v>77</v>
      </c>
      <c r="B42" s="46"/>
      <c r="C42" s="47"/>
      <c r="D42" s="47"/>
      <c r="E42" s="47"/>
      <c r="F42" s="49">
        <f>+F36+F41</f>
        <v>14856379</v>
      </c>
      <c r="G42" s="47"/>
      <c r="H42" s="49">
        <f>+H36+H41</f>
        <v>16844859</v>
      </c>
      <c r="I42" s="47"/>
      <c r="J42" s="34"/>
      <c r="K42" s="34"/>
      <c r="L42" s="34"/>
      <c r="M42" s="34"/>
      <c r="N42" s="34"/>
      <c r="O42" s="49" t="e">
        <f>+O36+O41</f>
        <v>#REF!</v>
      </c>
      <c r="P42" s="49">
        <f>+P36+P41</f>
        <v>35266</v>
      </c>
      <c r="Q42" s="49">
        <f>+Q36+Q41</f>
        <v>166849</v>
      </c>
      <c r="R42" s="34"/>
      <c r="S42" s="49">
        <f>+S36+S41</f>
        <v>5742792</v>
      </c>
      <c r="T42" s="47"/>
      <c r="U42" s="47"/>
      <c r="V42" s="2"/>
      <c r="W42" s="2"/>
      <c r="X42" s="2"/>
      <c r="Y42" s="2"/>
    </row>
    <row r="43" spans="1:25" ht="28.5" customHeight="1" thickBot="1">
      <c r="A43" s="90" t="s">
        <v>97</v>
      </c>
      <c r="B43" s="90"/>
      <c r="C43" s="47"/>
      <c r="D43" s="47"/>
      <c r="E43" s="47"/>
      <c r="F43" s="42">
        <f>+F30+F42</f>
        <v>27130810</v>
      </c>
      <c r="G43" s="47"/>
      <c r="H43" s="42">
        <f>+H30+H42</f>
        <v>27093097</v>
      </c>
      <c r="I43" s="47"/>
      <c r="J43" s="34"/>
      <c r="K43" s="34"/>
      <c r="L43" s="34"/>
      <c r="M43" s="34">
        <f>SUM(M6:M42)</f>
        <v>112651</v>
      </c>
      <c r="N43" s="34"/>
      <c r="O43" s="42" t="e">
        <f>+O30+O42</f>
        <v>#REF!</v>
      </c>
      <c r="P43" s="42">
        <f>+P30+P42</f>
        <v>490076</v>
      </c>
      <c r="Q43" s="42">
        <f>+Q30+Q42</f>
        <v>359548</v>
      </c>
      <c r="R43" s="34"/>
      <c r="S43" s="42">
        <f>+S30+S42</f>
        <v>14718273</v>
      </c>
      <c r="T43" s="47"/>
      <c r="U43" s="47"/>
      <c r="V43" s="2"/>
      <c r="W43" s="2"/>
      <c r="X43" s="2"/>
      <c r="Y43" s="2"/>
    </row>
    <row r="44" spans="1:25" ht="20.25" customHeight="1" thickTop="1">
      <c r="A44" s="46"/>
      <c r="B44" s="46"/>
      <c r="C44" s="47"/>
      <c r="D44" s="47"/>
      <c r="E44" s="47"/>
      <c r="F44" s="34">
        <f>+F24-F43</f>
        <v>0</v>
      </c>
      <c r="G44" s="47"/>
      <c r="H44" s="34"/>
      <c r="I44" s="47"/>
      <c r="J44" s="34"/>
      <c r="K44" s="34"/>
      <c r="L44" s="34"/>
      <c r="M44" s="34"/>
      <c r="N44" s="34"/>
      <c r="O44" s="34"/>
      <c r="P44" s="34"/>
      <c r="Q44" s="34"/>
      <c r="R44" s="34"/>
      <c r="S44" s="34"/>
      <c r="T44" s="47"/>
      <c r="U44" s="47"/>
      <c r="V44" s="2"/>
      <c r="W44" s="2"/>
      <c r="X44" s="2"/>
      <c r="Y44" s="2"/>
    </row>
    <row r="45" spans="1:25" ht="13.5" customHeight="1" hidden="1">
      <c r="A45" s="2"/>
      <c r="B45" s="2"/>
      <c r="C45" s="2"/>
      <c r="D45" s="2"/>
      <c r="E45" s="2"/>
      <c r="F45" s="2"/>
      <c r="G45" s="2"/>
      <c r="H45" s="48">
        <f>+H24-H43</f>
        <v>0</v>
      </c>
      <c r="I45" s="2"/>
      <c r="J45" s="48"/>
      <c r="K45" s="48"/>
      <c r="L45" s="48"/>
      <c r="M45" s="48"/>
      <c r="N45" s="2"/>
      <c r="O45" s="48" t="e">
        <f>+O24-O43</f>
        <v>#REF!</v>
      </c>
      <c r="P45" s="48">
        <f>+P24-P43</f>
        <v>0</v>
      </c>
      <c r="Q45" s="48">
        <f>+Q24-Q43</f>
        <v>0</v>
      </c>
      <c r="R45" s="2"/>
      <c r="S45" s="2"/>
      <c r="T45" s="2"/>
      <c r="U45" s="2"/>
      <c r="V45" s="2"/>
      <c r="W45" s="2"/>
      <c r="X45" s="2"/>
      <c r="Y45" s="2"/>
    </row>
    <row r="46" spans="1:25" ht="12.75" customHeight="1">
      <c r="A46" s="89"/>
      <c r="B46" s="89"/>
      <c r="C46" s="89"/>
      <c r="D46" s="89"/>
      <c r="E46" s="89"/>
      <c r="F46" s="89"/>
      <c r="G46" s="89"/>
      <c r="H46" s="89"/>
      <c r="I46" s="89"/>
      <c r="J46" s="89"/>
      <c r="K46" s="89"/>
      <c r="L46" s="89"/>
      <c r="M46" s="89"/>
      <c r="N46" s="89"/>
      <c r="O46" s="89"/>
      <c r="P46" s="89"/>
      <c r="Q46" s="89"/>
      <c r="R46" s="89"/>
      <c r="S46" s="89"/>
      <c r="T46" s="36"/>
      <c r="U46" s="36"/>
      <c r="V46" s="6"/>
      <c r="W46" s="2"/>
      <c r="X46" s="2"/>
      <c r="Y46" s="2"/>
    </row>
    <row r="47" spans="1:25" ht="12.75" customHeight="1">
      <c r="A47" s="89" t="s">
        <v>7</v>
      </c>
      <c r="B47" s="89"/>
      <c r="C47" s="89"/>
      <c r="D47" s="89"/>
      <c r="E47" s="89"/>
      <c r="F47" s="89"/>
      <c r="G47" s="89"/>
      <c r="H47" s="89"/>
      <c r="I47" s="89"/>
      <c r="J47" s="89"/>
      <c r="K47" s="89"/>
      <c r="L47" s="89"/>
      <c r="M47" s="89"/>
      <c r="N47" s="89"/>
      <c r="O47" s="89"/>
      <c r="P47" s="89"/>
      <c r="Q47" s="89"/>
      <c r="R47" s="89"/>
      <c r="S47" s="89"/>
      <c r="T47" s="36"/>
      <c r="U47" s="36"/>
      <c r="V47" s="6"/>
      <c r="W47" s="2"/>
      <c r="X47" s="2"/>
      <c r="Y47" s="2"/>
    </row>
    <row r="48" spans="1:25" ht="9.75" customHeight="1">
      <c r="A48" s="89" t="s">
        <v>171</v>
      </c>
      <c r="B48" s="89"/>
      <c r="C48" s="89"/>
      <c r="D48" s="89"/>
      <c r="E48" s="89"/>
      <c r="F48" s="89"/>
      <c r="G48" s="89"/>
      <c r="H48" s="89"/>
      <c r="I48" s="89"/>
      <c r="J48" s="89"/>
      <c r="K48" s="89"/>
      <c r="L48" s="89"/>
      <c r="M48" s="89"/>
      <c r="N48" s="89"/>
      <c r="O48" s="89"/>
      <c r="P48" s="89"/>
      <c r="Q48" s="89"/>
      <c r="R48" s="89"/>
      <c r="S48" s="89"/>
      <c r="T48" s="2"/>
      <c r="U48" s="2"/>
      <c r="V48" s="2"/>
      <c r="W48" s="2"/>
      <c r="X48" s="2"/>
      <c r="Y48" s="2"/>
    </row>
    <row r="49" spans="1:25" ht="14.25" customHeight="1">
      <c r="A49" s="36" t="s">
        <v>172</v>
      </c>
      <c r="B49" s="36"/>
      <c r="C49" s="36"/>
      <c r="D49" s="36"/>
      <c r="E49" s="36"/>
      <c r="F49" s="36"/>
      <c r="G49" s="36"/>
      <c r="H49" s="36"/>
      <c r="I49" s="36"/>
      <c r="J49" s="36"/>
      <c r="K49" s="36"/>
      <c r="L49" s="36"/>
      <c r="M49" s="36"/>
      <c r="N49" s="36"/>
      <c r="O49" s="36"/>
      <c r="P49" s="36"/>
      <c r="Q49" s="36"/>
      <c r="R49" s="36"/>
      <c r="S49" s="36"/>
      <c r="T49" s="2"/>
      <c r="U49" s="2"/>
      <c r="V49" s="2"/>
      <c r="W49" s="2"/>
      <c r="X49" s="2"/>
      <c r="Y49" s="2"/>
    </row>
    <row r="50" spans="1:25" ht="6.75" customHeight="1">
      <c r="A50" s="8"/>
      <c r="B50" s="8"/>
      <c r="C50" s="8"/>
      <c r="D50" s="8"/>
      <c r="E50" s="8"/>
      <c r="F50" s="8"/>
      <c r="G50" s="8"/>
      <c r="H50" s="8"/>
      <c r="I50" s="8"/>
      <c r="J50" s="8"/>
      <c r="K50" s="8"/>
      <c r="L50" s="8"/>
      <c r="M50" s="8"/>
      <c r="N50" s="8"/>
      <c r="O50" s="8"/>
      <c r="P50" s="8"/>
      <c r="Q50" s="8"/>
      <c r="R50" s="8"/>
      <c r="S50" s="8"/>
      <c r="T50" s="8"/>
      <c r="U50" s="8"/>
      <c r="V50" s="2"/>
      <c r="W50" s="2"/>
      <c r="X50" s="2"/>
      <c r="Y50" s="2"/>
    </row>
    <row r="51" spans="1:25" ht="12.75" customHeight="1">
      <c r="A51" s="88" t="s">
        <v>143</v>
      </c>
      <c r="B51" s="88"/>
      <c r="C51" s="88"/>
      <c r="D51" s="88"/>
      <c r="E51" s="88"/>
      <c r="F51" s="88"/>
      <c r="G51" s="88"/>
      <c r="H51" s="88"/>
      <c r="I51" s="88"/>
      <c r="J51" s="88"/>
      <c r="K51" s="88"/>
      <c r="L51" s="88"/>
      <c r="M51" s="88"/>
      <c r="N51" s="88"/>
      <c r="O51" s="88"/>
      <c r="P51" s="88"/>
      <c r="Q51" s="88"/>
      <c r="R51" s="88"/>
      <c r="S51" s="88"/>
      <c r="T51" s="50"/>
      <c r="U51" s="50"/>
      <c r="V51" s="2"/>
      <c r="W51" s="2"/>
      <c r="X51" s="2"/>
      <c r="Y51" s="2"/>
    </row>
    <row r="52" spans="1:25" ht="12.75" customHeight="1">
      <c r="A52" s="50"/>
      <c r="B52" s="50"/>
      <c r="C52" s="50"/>
      <c r="D52" s="50"/>
      <c r="E52" s="50"/>
      <c r="F52" s="50"/>
      <c r="G52" s="50"/>
      <c r="H52" s="50"/>
      <c r="I52" s="50"/>
      <c r="J52" s="50"/>
      <c r="K52" s="50"/>
      <c r="L52" s="50"/>
      <c r="M52" s="50"/>
      <c r="N52" s="50"/>
      <c r="O52" s="50"/>
      <c r="P52" s="50"/>
      <c r="Q52" s="50"/>
      <c r="R52" s="50"/>
      <c r="S52" s="50"/>
      <c r="T52" s="50"/>
      <c r="U52" s="50"/>
      <c r="V52" s="36"/>
      <c r="W52" s="2"/>
      <c r="X52" s="2"/>
      <c r="Y52" s="2"/>
    </row>
    <row r="53" spans="1:25" ht="10.5">
      <c r="A53" s="50"/>
      <c r="B53" s="50"/>
      <c r="C53" s="36"/>
      <c r="D53" s="36"/>
      <c r="E53" s="36"/>
      <c r="F53" s="36"/>
      <c r="G53" s="36"/>
      <c r="H53" s="36"/>
      <c r="I53" s="36"/>
      <c r="J53" s="36"/>
      <c r="K53" s="36"/>
      <c r="L53" s="36"/>
      <c r="M53" s="36"/>
      <c r="N53" s="36"/>
      <c r="O53" s="36"/>
      <c r="P53" s="36"/>
      <c r="Q53" s="36"/>
      <c r="R53" s="36"/>
      <c r="S53" s="36"/>
      <c r="T53" s="36"/>
      <c r="U53" s="36"/>
      <c r="V53" s="36"/>
      <c r="W53" s="2"/>
      <c r="X53" s="2"/>
      <c r="Y53" s="2"/>
    </row>
  </sheetData>
  <sheetProtection/>
  <mergeCells count="6">
    <mergeCell ref="A51:S51"/>
    <mergeCell ref="A46:S46"/>
    <mergeCell ref="A35:B35"/>
    <mergeCell ref="A43:B43"/>
    <mergeCell ref="A47:S47"/>
    <mergeCell ref="A48:S48"/>
  </mergeCells>
  <printOptions/>
  <pageMargins left="0.5511811023622047" right="0" top="0.5905511811023623" bottom="0" header="0.5118110236220472" footer="0.5118110236220472"/>
  <pageSetup horizontalDpi="300" verticalDpi="3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Q30"/>
  <sheetViews>
    <sheetView zoomScalePageLayoutView="0" workbookViewId="0" topLeftCell="A1">
      <selection activeCell="R11" sqref="R11"/>
    </sheetView>
  </sheetViews>
  <sheetFormatPr defaultColWidth="9.140625" defaultRowHeight="12.75"/>
  <cols>
    <col min="1" max="1" width="17.421875" style="14" customWidth="1"/>
    <col min="2" max="2" width="11.57421875" style="14" customWidth="1"/>
    <col min="3" max="3" width="5.8515625" style="14" customWidth="1"/>
    <col min="4" max="4" width="11.7109375" style="14" customWidth="1"/>
    <col min="5" max="5" width="2.28125" style="14" customWidth="1"/>
    <col min="6" max="6" width="10.7109375" style="14" customWidth="1"/>
    <col min="7" max="7" width="2.7109375" style="14" customWidth="1"/>
    <col min="8" max="8" width="10.8515625" style="14" customWidth="1"/>
    <col min="9" max="9" width="2.8515625" style="14" customWidth="1"/>
    <col min="10" max="10" width="11.57421875" style="14" customWidth="1"/>
    <col min="11" max="11" width="2.28125" style="14" customWidth="1"/>
    <col min="12" max="12" width="2.140625" style="14" customWidth="1"/>
    <col min="13" max="13" width="11.28125" style="14" customWidth="1"/>
    <col min="14" max="14" width="1.8515625" style="14" customWidth="1"/>
    <col min="15" max="15" width="12.57421875" style="14" customWidth="1"/>
    <col min="16" max="16384" width="9.140625" style="14" customWidth="1"/>
  </cols>
  <sheetData>
    <row r="1" ht="15.75" customHeight="1">
      <c r="A1" s="13" t="s">
        <v>107</v>
      </c>
    </row>
    <row r="2" spans="1:17" ht="17.25" customHeight="1">
      <c r="A2" s="9" t="s">
        <v>80</v>
      </c>
      <c r="B2" s="9"/>
      <c r="C2" s="9"/>
      <c r="D2" s="2"/>
      <c r="E2" s="2"/>
      <c r="F2" s="2"/>
      <c r="G2" s="2"/>
      <c r="H2" s="2"/>
      <c r="I2" s="2"/>
      <c r="J2" s="2"/>
      <c r="K2" s="2"/>
      <c r="L2" s="2"/>
      <c r="M2" s="2"/>
      <c r="N2" s="2"/>
      <c r="O2" s="2"/>
      <c r="P2" s="2"/>
      <c r="Q2" s="2"/>
    </row>
    <row r="3" spans="1:17" ht="10.5">
      <c r="A3" s="9" t="s">
        <v>148</v>
      </c>
      <c r="B3" s="9"/>
      <c r="C3" s="9"/>
      <c r="D3" s="2"/>
      <c r="E3" s="2"/>
      <c r="F3" s="2"/>
      <c r="G3" s="2"/>
      <c r="H3" s="2"/>
      <c r="I3" s="2"/>
      <c r="J3" s="2"/>
      <c r="K3" s="2"/>
      <c r="L3" s="2"/>
      <c r="M3" s="2"/>
      <c r="N3" s="2"/>
      <c r="O3" s="2"/>
      <c r="P3" s="2"/>
      <c r="Q3" s="2"/>
    </row>
    <row r="4" spans="1:17" ht="12" customHeight="1">
      <c r="A4" s="10"/>
      <c r="B4" s="10"/>
      <c r="C4" s="10"/>
      <c r="D4" s="12"/>
      <c r="E4" s="12"/>
      <c r="F4" s="12"/>
      <c r="G4" s="12"/>
      <c r="H4" s="12"/>
      <c r="I4" s="12"/>
      <c r="J4" s="12"/>
      <c r="K4" s="12"/>
      <c r="L4" s="12"/>
      <c r="M4" s="12"/>
      <c r="N4" s="12"/>
      <c r="O4" s="2"/>
      <c r="P4" s="2"/>
      <c r="Q4" s="2"/>
    </row>
    <row r="5" spans="1:17" ht="10.5">
      <c r="A5" s="2"/>
      <c r="B5" s="2"/>
      <c r="C5" s="2"/>
      <c r="D5" s="2"/>
      <c r="E5" s="2"/>
      <c r="F5" s="2"/>
      <c r="G5" s="2"/>
      <c r="H5" s="2"/>
      <c r="I5" s="2"/>
      <c r="J5" s="2"/>
      <c r="K5" s="2"/>
      <c r="L5" s="2"/>
      <c r="M5" s="2"/>
      <c r="N5" s="2"/>
      <c r="O5" s="2"/>
      <c r="P5" s="2"/>
      <c r="Q5" s="2"/>
    </row>
    <row r="6" spans="1:17" ht="18.75" customHeight="1">
      <c r="A6" s="6"/>
      <c r="B6" s="6"/>
      <c r="C6" s="6"/>
      <c r="E6" s="53"/>
      <c r="F6" s="53" t="s">
        <v>15</v>
      </c>
      <c r="G6" s="53"/>
      <c r="I6" s="53"/>
      <c r="J6" s="12" t="s">
        <v>16</v>
      </c>
      <c r="K6" s="53"/>
      <c r="L6" s="53"/>
      <c r="N6" s="53"/>
      <c r="O6" s="55"/>
      <c r="P6" s="2"/>
      <c r="Q6" s="2"/>
    </row>
    <row r="7" spans="1:17" ht="18.75" customHeight="1">
      <c r="A7" s="6"/>
      <c r="B7" s="6"/>
      <c r="C7" s="6"/>
      <c r="D7" s="53" t="s">
        <v>13</v>
      </c>
      <c r="E7" s="53"/>
      <c r="F7" s="47" t="s">
        <v>20</v>
      </c>
      <c r="G7" s="53"/>
      <c r="H7" s="53" t="s">
        <v>16</v>
      </c>
      <c r="I7" s="53"/>
      <c r="J7" s="47" t="s">
        <v>18</v>
      </c>
      <c r="K7" s="53"/>
      <c r="L7" s="53"/>
      <c r="M7" s="54" t="s">
        <v>22</v>
      </c>
      <c r="N7" s="53"/>
      <c r="O7" s="55"/>
      <c r="P7" s="2"/>
      <c r="Q7" s="2"/>
    </row>
    <row r="8" spans="1:17" ht="24.75" customHeight="1">
      <c r="A8" s="6"/>
      <c r="B8" s="6"/>
      <c r="C8" s="6"/>
      <c r="D8" s="53" t="s">
        <v>14</v>
      </c>
      <c r="E8" s="53"/>
      <c r="F8" s="47" t="s">
        <v>21</v>
      </c>
      <c r="G8" s="53"/>
      <c r="H8" s="53" t="s">
        <v>17</v>
      </c>
      <c r="I8" s="53"/>
      <c r="J8" s="47" t="s">
        <v>19</v>
      </c>
      <c r="K8" s="53"/>
      <c r="L8" s="53"/>
      <c r="M8" s="12" t="s">
        <v>23</v>
      </c>
      <c r="N8" s="53"/>
      <c r="O8" s="55" t="s">
        <v>83</v>
      </c>
      <c r="P8" s="2"/>
      <c r="Q8" s="2"/>
    </row>
    <row r="9" spans="1:17" ht="11.25">
      <c r="A9" s="6"/>
      <c r="B9" s="6"/>
      <c r="C9" s="56" t="s">
        <v>48</v>
      </c>
      <c r="D9" s="79" t="s">
        <v>104</v>
      </c>
      <c r="E9" s="3"/>
      <c r="F9" s="79" t="s">
        <v>104</v>
      </c>
      <c r="G9" s="3"/>
      <c r="H9" s="79" t="s">
        <v>104</v>
      </c>
      <c r="I9" s="3"/>
      <c r="J9" s="79" t="s">
        <v>104</v>
      </c>
      <c r="K9" s="3"/>
      <c r="L9" s="3"/>
      <c r="M9" s="79" t="s">
        <v>104</v>
      </c>
      <c r="N9" s="3"/>
      <c r="O9" s="79" t="s">
        <v>104</v>
      </c>
      <c r="P9" s="2"/>
      <c r="Q9" s="2"/>
    </row>
    <row r="10" spans="1:17" ht="10.5">
      <c r="A10" s="36"/>
      <c r="B10" s="36"/>
      <c r="C10" s="36"/>
      <c r="D10" s="53"/>
      <c r="E10" s="53"/>
      <c r="F10" s="53"/>
      <c r="G10" s="53"/>
      <c r="H10" s="53"/>
      <c r="I10" s="53"/>
      <c r="J10" s="53"/>
      <c r="K10" s="53"/>
      <c r="L10" s="53"/>
      <c r="M10" s="53"/>
      <c r="N10" s="53"/>
      <c r="O10" s="53"/>
      <c r="P10" s="2"/>
      <c r="Q10" s="2"/>
    </row>
    <row r="11" spans="3:17" ht="25.5" customHeight="1">
      <c r="C11" s="57"/>
      <c r="D11" s="34"/>
      <c r="E11" s="34"/>
      <c r="F11" s="34"/>
      <c r="G11" s="34"/>
      <c r="H11" s="34"/>
      <c r="I11" s="34"/>
      <c r="J11" s="34"/>
      <c r="K11" s="34"/>
      <c r="L11" s="34"/>
      <c r="M11" s="34"/>
      <c r="N11" s="34"/>
      <c r="O11" s="34"/>
      <c r="P11" s="2"/>
      <c r="Q11" s="2"/>
    </row>
    <row r="12" spans="1:17" ht="16.5" customHeight="1">
      <c r="A12" s="91" t="s">
        <v>160</v>
      </c>
      <c r="B12" s="91"/>
      <c r="C12" s="12"/>
      <c r="D12" s="34">
        <v>7469736</v>
      </c>
      <c r="E12" s="34"/>
      <c r="F12" s="34">
        <v>4577998</v>
      </c>
      <c r="G12" s="34"/>
      <c r="H12" s="34">
        <v>2768361</v>
      </c>
      <c r="I12" s="34"/>
      <c r="J12" s="34">
        <v>-345814</v>
      </c>
      <c r="K12" s="34"/>
      <c r="L12" s="34"/>
      <c r="M12" s="34">
        <v>-3980598</v>
      </c>
      <c r="N12" s="34"/>
      <c r="O12" s="34">
        <f>SUM(D12:N12)</f>
        <v>10489683</v>
      </c>
      <c r="P12" s="2"/>
      <c r="Q12" s="2"/>
    </row>
    <row r="13" spans="1:17" ht="16.5" customHeight="1">
      <c r="A13" s="12" t="s">
        <v>106</v>
      </c>
      <c r="B13" s="12"/>
      <c r="C13" s="12"/>
      <c r="D13" s="34">
        <v>-2284</v>
      </c>
      <c r="E13" s="34"/>
      <c r="F13" s="34">
        <v>2284</v>
      </c>
      <c r="G13" s="34"/>
      <c r="H13" s="34"/>
      <c r="I13" s="34"/>
      <c r="J13" s="34"/>
      <c r="K13" s="34"/>
      <c r="L13" s="34"/>
      <c r="M13" s="34"/>
      <c r="N13" s="34"/>
      <c r="O13" s="34">
        <f>SUM(D13:N13)</f>
        <v>0</v>
      </c>
      <c r="P13" s="2"/>
      <c r="Q13" s="2"/>
    </row>
    <row r="14" spans="1:17" ht="15.75" customHeight="1">
      <c r="A14" s="91" t="s">
        <v>105</v>
      </c>
      <c r="B14" s="91"/>
      <c r="C14" s="91"/>
      <c r="D14" s="34"/>
      <c r="E14" s="34"/>
      <c r="F14" s="34"/>
      <c r="G14" s="34"/>
      <c r="H14" s="34"/>
      <c r="I14" s="34"/>
      <c r="J14" s="34"/>
      <c r="K14" s="34"/>
      <c r="L14" s="34"/>
      <c r="M14" s="34">
        <v>1067032</v>
      </c>
      <c r="N14" s="34"/>
      <c r="O14" s="34">
        <f>SUM(D14:M14)</f>
        <v>1067032</v>
      </c>
      <c r="P14" s="2"/>
      <c r="Q14" s="2"/>
    </row>
    <row r="15" spans="1:17" ht="15.75" customHeight="1">
      <c r="A15" s="12"/>
      <c r="B15" s="12"/>
      <c r="C15" s="12"/>
      <c r="D15" s="49">
        <f>SUM(D12:D14)</f>
        <v>7467452</v>
      </c>
      <c r="E15" s="49"/>
      <c r="F15" s="49">
        <f>SUM(F12:F14)</f>
        <v>4580282</v>
      </c>
      <c r="G15" s="49"/>
      <c r="H15" s="49">
        <f>SUM(H12:H14)</f>
        <v>2768361</v>
      </c>
      <c r="I15" s="49"/>
      <c r="J15" s="49">
        <f>SUM(J12:J14)</f>
        <v>-345814</v>
      </c>
      <c r="K15" s="49">
        <f>SUM(K13:K14)</f>
        <v>0</v>
      </c>
      <c r="L15" s="49"/>
      <c r="M15" s="49">
        <f>SUM(M12:M14)</f>
        <v>-2913566</v>
      </c>
      <c r="N15" s="49"/>
      <c r="O15" s="49">
        <f>SUM(D15:M15)</f>
        <v>11556715</v>
      </c>
      <c r="P15" s="2"/>
      <c r="Q15" s="2"/>
    </row>
    <row r="16" spans="1:17" ht="15.75" customHeight="1">
      <c r="A16" s="12" t="s">
        <v>103</v>
      </c>
      <c r="B16" s="12"/>
      <c r="C16" s="12"/>
      <c r="D16" s="34">
        <v>720000</v>
      </c>
      <c r="E16" s="34"/>
      <c r="F16" s="34"/>
      <c r="G16" s="34"/>
      <c r="H16" s="34"/>
      <c r="I16" s="34"/>
      <c r="J16" s="34"/>
      <c r="K16" s="34"/>
      <c r="L16" s="34"/>
      <c r="M16" s="34"/>
      <c r="N16" s="34"/>
      <c r="O16" s="34">
        <f>SUM(D16:M16)</f>
        <v>720000</v>
      </c>
      <c r="P16" s="2"/>
      <c r="Q16" s="2"/>
    </row>
    <row r="17" spans="1:17" ht="15.75" customHeight="1">
      <c r="A17" s="12" t="s">
        <v>102</v>
      </c>
      <c r="B17" s="12"/>
      <c r="C17" s="12"/>
      <c r="D17" s="34"/>
      <c r="E17" s="34"/>
      <c r="F17" s="34"/>
      <c r="G17" s="34"/>
      <c r="H17" s="34"/>
      <c r="I17" s="34"/>
      <c r="J17" s="34"/>
      <c r="K17" s="34"/>
      <c r="L17" s="34"/>
      <c r="M17" s="34">
        <f>+4!D22</f>
        <v>81204</v>
      </c>
      <c r="N17" s="34"/>
      <c r="O17" s="34">
        <f>SUM(D17:M17)</f>
        <v>81204</v>
      </c>
      <c r="P17" s="2"/>
      <c r="Q17" s="2"/>
    </row>
    <row r="18" spans="1:17" ht="15.75" customHeight="1">
      <c r="A18" s="6" t="s">
        <v>101</v>
      </c>
      <c r="B18" s="12"/>
      <c r="C18" s="12"/>
      <c r="D18" s="49">
        <f>SUM(D15:D17)</f>
        <v>8187452</v>
      </c>
      <c r="E18" s="49"/>
      <c r="F18" s="49">
        <f>SUM(F15:F17)</f>
        <v>4580282</v>
      </c>
      <c r="G18" s="49"/>
      <c r="H18" s="49">
        <f>SUM(H15:H17)</f>
        <v>2768361</v>
      </c>
      <c r="I18" s="49"/>
      <c r="J18" s="49">
        <f>SUM(J15:J17)</f>
        <v>-345814</v>
      </c>
      <c r="K18" s="49"/>
      <c r="L18" s="49"/>
      <c r="M18" s="49">
        <f>SUM(M15:M17)</f>
        <v>-2832362</v>
      </c>
      <c r="N18" s="49"/>
      <c r="O18" s="49">
        <f>SUM(D18:M18)</f>
        <v>12357919</v>
      </c>
      <c r="P18" s="2"/>
      <c r="Q18" s="2"/>
    </row>
    <row r="19" spans="2:17" ht="10.5">
      <c r="B19" s="6"/>
      <c r="C19" s="6"/>
      <c r="D19" s="34"/>
      <c r="E19" s="34"/>
      <c r="F19" s="34"/>
      <c r="G19" s="34"/>
      <c r="H19" s="34"/>
      <c r="I19" s="34"/>
      <c r="J19" s="34"/>
      <c r="K19" s="34"/>
      <c r="L19" s="34"/>
      <c r="M19" s="34"/>
      <c r="N19" s="34"/>
      <c r="O19" s="34"/>
      <c r="P19" s="2"/>
      <c r="Q19" s="2"/>
    </row>
    <row r="20" spans="1:17" ht="10.5">
      <c r="A20" s="6"/>
      <c r="B20" s="6"/>
      <c r="C20" s="6"/>
      <c r="D20" s="34"/>
      <c r="E20" s="34"/>
      <c r="F20" s="34"/>
      <c r="G20" s="34"/>
      <c r="H20" s="34"/>
      <c r="I20" s="34"/>
      <c r="J20" s="34"/>
      <c r="K20" s="34"/>
      <c r="L20" s="34"/>
      <c r="M20" s="34"/>
      <c r="N20" s="34"/>
      <c r="O20" s="34"/>
      <c r="P20" s="2"/>
      <c r="Q20" s="2"/>
    </row>
    <row r="21" spans="1:17" ht="10.5">
      <c r="A21" s="6"/>
      <c r="B21" s="6"/>
      <c r="C21" s="6"/>
      <c r="D21" s="6"/>
      <c r="E21" s="6"/>
      <c r="F21" s="6"/>
      <c r="G21" s="6"/>
      <c r="H21" s="6"/>
      <c r="I21" s="6"/>
      <c r="J21" s="6"/>
      <c r="K21" s="6"/>
      <c r="L21" s="6"/>
      <c r="M21" s="6"/>
      <c r="N21" s="6"/>
      <c r="O21" s="58" t="s">
        <v>7</v>
      </c>
      <c r="P21" s="2"/>
      <c r="Q21" s="2"/>
    </row>
    <row r="22" spans="1:17" ht="10.5">
      <c r="A22" s="6" t="s">
        <v>84</v>
      </c>
      <c r="B22" s="6"/>
      <c r="C22" s="6"/>
      <c r="D22" s="6"/>
      <c r="E22" s="6"/>
      <c r="F22" s="6"/>
      <c r="G22" s="6"/>
      <c r="H22" s="6"/>
      <c r="I22" s="6"/>
      <c r="J22" s="6"/>
      <c r="K22" s="6"/>
      <c r="L22" s="6"/>
      <c r="M22" s="6"/>
      <c r="N22" s="6"/>
      <c r="O22" s="6"/>
      <c r="P22" s="2"/>
      <c r="Q22" s="2"/>
    </row>
    <row r="23" spans="1:17" ht="10.5">
      <c r="A23" s="6"/>
      <c r="B23" s="6"/>
      <c r="C23" s="6"/>
      <c r="D23" s="6"/>
      <c r="E23" s="6"/>
      <c r="F23" s="6"/>
      <c r="G23" s="6"/>
      <c r="H23" s="6"/>
      <c r="I23" s="6"/>
      <c r="J23" s="6"/>
      <c r="K23" s="6"/>
      <c r="L23" s="6"/>
      <c r="M23" s="59"/>
      <c r="N23" s="6"/>
      <c r="O23" s="6"/>
      <c r="P23" s="2"/>
      <c r="Q23" s="2"/>
    </row>
    <row r="24" spans="1:15" ht="10.5">
      <c r="A24" s="60"/>
      <c r="B24" s="60"/>
      <c r="C24" s="60"/>
      <c r="D24" s="60"/>
      <c r="E24" s="60"/>
      <c r="F24" s="60"/>
      <c r="G24" s="60"/>
      <c r="H24" s="60"/>
      <c r="I24" s="60"/>
      <c r="J24" s="60"/>
      <c r="K24" s="60"/>
      <c r="L24" s="60"/>
      <c r="M24" s="60"/>
      <c r="N24" s="60"/>
      <c r="O24" s="60"/>
    </row>
    <row r="25" spans="1:15" ht="10.5">
      <c r="A25" s="60"/>
      <c r="B25" s="60"/>
      <c r="C25" s="60"/>
      <c r="D25" s="60"/>
      <c r="E25" s="60"/>
      <c r="F25" s="60"/>
      <c r="G25" s="60"/>
      <c r="H25" s="60"/>
      <c r="I25" s="60"/>
      <c r="J25" s="60"/>
      <c r="K25" s="60"/>
      <c r="L25" s="60"/>
      <c r="M25" s="60"/>
      <c r="N25" s="60"/>
      <c r="O25" s="60"/>
    </row>
    <row r="26" spans="1:15" ht="10.5">
      <c r="A26" s="60"/>
      <c r="B26" s="60"/>
      <c r="C26" s="60"/>
      <c r="D26" s="60"/>
      <c r="E26" s="60"/>
      <c r="F26" s="60"/>
      <c r="G26" s="60"/>
      <c r="H26" s="60"/>
      <c r="I26" s="60"/>
      <c r="J26" s="60"/>
      <c r="K26" s="60"/>
      <c r="L26" s="60"/>
      <c r="M26" s="60"/>
      <c r="N26" s="60"/>
      <c r="O26" s="60"/>
    </row>
    <row r="27" spans="1:15" ht="10.5">
      <c r="A27" s="60"/>
      <c r="B27" s="60"/>
      <c r="C27" s="60"/>
      <c r="D27" s="60"/>
      <c r="E27" s="60"/>
      <c r="F27" s="60"/>
      <c r="G27" s="60"/>
      <c r="H27" s="60"/>
      <c r="I27" s="60"/>
      <c r="J27" s="60"/>
      <c r="K27" s="60"/>
      <c r="L27" s="60"/>
      <c r="M27" s="60"/>
      <c r="N27" s="60"/>
      <c r="O27" s="60"/>
    </row>
    <row r="28" spans="1:15" ht="10.5">
      <c r="A28" s="60"/>
      <c r="B28" s="60"/>
      <c r="C28" s="60"/>
      <c r="D28" s="60"/>
      <c r="E28" s="60"/>
      <c r="F28" s="60"/>
      <c r="G28" s="60"/>
      <c r="H28" s="60"/>
      <c r="I28" s="60"/>
      <c r="J28" s="60"/>
      <c r="K28" s="60"/>
      <c r="L28" s="60"/>
      <c r="M28" s="60"/>
      <c r="N28" s="60"/>
      <c r="O28" s="60"/>
    </row>
    <row r="29" spans="1:15" ht="10.5">
      <c r="A29" s="60"/>
      <c r="B29" s="60"/>
      <c r="C29" s="60"/>
      <c r="D29" s="60"/>
      <c r="E29" s="60"/>
      <c r="F29" s="60"/>
      <c r="G29" s="60"/>
      <c r="H29" s="60"/>
      <c r="I29" s="60"/>
      <c r="J29" s="60"/>
      <c r="K29" s="60"/>
      <c r="L29" s="60"/>
      <c r="M29" s="60"/>
      <c r="N29" s="60"/>
      <c r="O29" s="60"/>
    </row>
    <row r="30" spans="1:15" ht="10.5">
      <c r="A30" s="60"/>
      <c r="B30" s="60"/>
      <c r="C30" s="60"/>
      <c r="D30" s="60"/>
      <c r="E30" s="60"/>
      <c r="F30" s="60"/>
      <c r="G30" s="60"/>
      <c r="H30" s="60"/>
      <c r="I30" s="60"/>
      <c r="J30" s="60"/>
      <c r="K30" s="60"/>
      <c r="L30" s="60"/>
      <c r="M30" s="60"/>
      <c r="N30" s="60"/>
      <c r="O30" s="60"/>
    </row>
  </sheetData>
  <sheetProtection/>
  <mergeCells count="2">
    <mergeCell ref="A12:B12"/>
    <mergeCell ref="A14:C14"/>
  </mergeCells>
  <printOptions/>
  <pageMargins left="0.5511811023622047" right="0" top="0.3937007874015748" bottom="0" header="0.5118110236220472" footer="0.5118110236220472"/>
  <pageSetup horizontalDpi="300" verticalDpi="300" orientation="landscape"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H57"/>
  <sheetViews>
    <sheetView zoomScalePageLayoutView="0" workbookViewId="0" topLeftCell="A1">
      <selection activeCell="K9" sqref="K9"/>
    </sheetView>
  </sheetViews>
  <sheetFormatPr defaultColWidth="9.140625" defaultRowHeight="12.75"/>
  <cols>
    <col min="1" max="1" width="23.28125" style="100" customWidth="1"/>
    <col min="2" max="3" width="9.140625" style="100" customWidth="1"/>
    <col min="4" max="4" width="12.57421875" style="100" customWidth="1"/>
    <col min="5" max="5" width="9.00390625" style="100" customWidth="1"/>
    <col min="6" max="6" width="12.8515625" style="101" customWidth="1"/>
    <col min="7" max="7" width="1.1484375" style="101" customWidth="1"/>
    <col min="8" max="8" width="16.00390625" style="101" customWidth="1"/>
    <col min="9" max="16384" width="9.140625" style="100" customWidth="1"/>
  </cols>
  <sheetData>
    <row r="1" ht="15" customHeight="1">
      <c r="A1" s="99" t="s">
        <v>107</v>
      </c>
    </row>
    <row r="2" ht="11.25">
      <c r="A2" s="102" t="s">
        <v>108</v>
      </c>
    </row>
    <row r="3" spans="1:8" ht="11.25">
      <c r="A3" s="100" t="s">
        <v>157</v>
      </c>
      <c r="F3" s="100"/>
      <c r="G3" s="100"/>
      <c r="H3" s="100"/>
    </row>
    <row r="4" spans="6:8" ht="11.25">
      <c r="F4" s="100"/>
      <c r="G4" s="100"/>
      <c r="H4" s="100"/>
    </row>
    <row r="5" spans="6:8" ht="11.25">
      <c r="F5" s="100"/>
      <c r="G5" s="100"/>
      <c r="H5" s="100"/>
    </row>
    <row r="6" spans="6:8" ht="11.25">
      <c r="F6" s="103"/>
      <c r="G6" s="104"/>
      <c r="H6" s="103"/>
    </row>
    <row r="7" spans="6:8" ht="11.25">
      <c r="F7" s="103" t="s">
        <v>150</v>
      </c>
      <c r="G7" s="104"/>
      <c r="H7" s="103" t="s">
        <v>156</v>
      </c>
    </row>
    <row r="8" spans="6:8" ht="11.25">
      <c r="F8" s="105" t="s">
        <v>104</v>
      </c>
      <c r="H8" s="105" t="s">
        <v>104</v>
      </c>
    </row>
    <row r="9" spans="1:8" ht="11.25">
      <c r="A9" s="102" t="s">
        <v>109</v>
      </c>
      <c r="F9" s="106"/>
      <c r="G9" s="106"/>
      <c r="H9" s="106"/>
    </row>
    <row r="10" spans="6:8" ht="6" customHeight="1">
      <c r="F10" s="106"/>
      <c r="G10" s="106"/>
      <c r="H10" s="106"/>
    </row>
    <row r="11" spans="1:8" ht="11.25">
      <c r="A11" s="102" t="s">
        <v>110</v>
      </c>
      <c r="F11" s="106">
        <f>+4!D22</f>
        <v>81204</v>
      </c>
      <c r="G11" s="106"/>
      <c r="H11" s="106">
        <v>1067032</v>
      </c>
    </row>
    <row r="12" spans="1:8" ht="11.25">
      <c r="A12" s="100" t="s">
        <v>111</v>
      </c>
      <c r="F12" s="106"/>
      <c r="G12" s="106"/>
      <c r="H12" s="106"/>
    </row>
    <row r="13" spans="1:8" ht="11.25">
      <c r="A13" s="100" t="s">
        <v>112</v>
      </c>
      <c r="F13" s="106" t="s">
        <v>53</v>
      </c>
      <c r="G13" s="106"/>
      <c r="H13" s="106">
        <v>410390</v>
      </c>
    </row>
    <row r="14" spans="1:8" ht="11.25">
      <c r="A14" s="100" t="s">
        <v>113</v>
      </c>
      <c r="F14" s="106" t="s">
        <v>53</v>
      </c>
      <c r="G14" s="106"/>
      <c r="H14" s="106">
        <v>89087</v>
      </c>
    </row>
    <row r="15" spans="1:8" ht="11.25">
      <c r="A15" s="100" t="s">
        <v>116</v>
      </c>
      <c r="F15" s="106" t="s">
        <v>53</v>
      </c>
      <c r="G15" s="106"/>
      <c r="H15" s="106" t="s">
        <v>53</v>
      </c>
    </row>
    <row r="16" spans="1:8" ht="11.25">
      <c r="A16" s="100" t="s">
        <v>114</v>
      </c>
      <c r="F16" s="106" t="s">
        <v>53</v>
      </c>
      <c r="G16" s="106"/>
      <c r="H16" s="106">
        <v>-403226</v>
      </c>
    </row>
    <row r="17" spans="1:8" ht="11.25">
      <c r="A17" s="100" t="s">
        <v>115</v>
      </c>
      <c r="F17" s="107">
        <f>-4!D19</f>
        <v>183150</v>
      </c>
      <c r="G17" s="106"/>
      <c r="H17" s="107">
        <v>804238</v>
      </c>
    </row>
    <row r="18" spans="6:8" ht="9.75" customHeight="1">
      <c r="F18" s="106"/>
      <c r="G18" s="106"/>
      <c r="H18" s="106"/>
    </row>
    <row r="19" spans="1:8" ht="11.25">
      <c r="A19" s="102" t="s">
        <v>117</v>
      </c>
      <c r="F19" s="106">
        <f>SUM(F11:F18)</f>
        <v>264354</v>
      </c>
      <c r="G19" s="106"/>
      <c r="H19" s="106">
        <f>SUM(H11:H18)</f>
        <v>1967521</v>
      </c>
    </row>
    <row r="20" spans="1:8" ht="11.25">
      <c r="A20" s="102" t="s">
        <v>118</v>
      </c>
      <c r="F20" s="106"/>
      <c r="G20" s="106"/>
      <c r="H20" s="106"/>
    </row>
    <row r="21" spans="1:8" ht="11.25">
      <c r="A21" s="100" t="s">
        <v>138</v>
      </c>
      <c r="F21" s="106">
        <v>-38518</v>
      </c>
      <c r="G21" s="106"/>
      <c r="H21" s="106">
        <v>59056</v>
      </c>
    </row>
    <row r="22" spans="1:8" ht="11.25">
      <c r="A22" s="100" t="s">
        <v>119</v>
      </c>
      <c r="F22" s="106">
        <v>-222052</v>
      </c>
      <c r="G22" s="106"/>
      <c r="H22" s="106">
        <v>3225198</v>
      </c>
    </row>
    <row r="23" spans="1:8" ht="11.25">
      <c r="A23" s="100" t="s">
        <v>158</v>
      </c>
      <c r="F23" s="107">
        <v>202524</v>
      </c>
      <c r="G23" s="106"/>
      <c r="H23" s="107">
        <v>13778</v>
      </c>
    </row>
    <row r="24" spans="1:8" ht="11.25">
      <c r="A24" s="102" t="s">
        <v>120</v>
      </c>
      <c r="F24" s="106">
        <f>SUM(F19:F23)</f>
        <v>206308</v>
      </c>
      <c r="G24" s="106"/>
      <c r="H24" s="106">
        <f>SUM(H19:H23)</f>
        <v>5265553</v>
      </c>
    </row>
    <row r="25" spans="1:8" ht="11.25">
      <c r="A25" s="100" t="s">
        <v>121</v>
      </c>
      <c r="F25" s="106" t="s">
        <v>53</v>
      </c>
      <c r="G25" s="106"/>
      <c r="H25" s="106" t="s">
        <v>53</v>
      </c>
    </row>
    <row r="26" spans="1:8" ht="11.25">
      <c r="A26" s="102" t="s">
        <v>122</v>
      </c>
      <c r="F26" s="108">
        <f>SUM(F24:F25)</f>
        <v>206308</v>
      </c>
      <c r="G26" s="106"/>
      <c r="H26" s="108">
        <f>SUM(H24:H25)</f>
        <v>5265553</v>
      </c>
    </row>
    <row r="27" spans="6:8" ht="8.25" customHeight="1">
      <c r="F27" s="106"/>
      <c r="G27" s="106"/>
      <c r="H27" s="106"/>
    </row>
    <row r="28" spans="1:8" ht="11.25">
      <c r="A28" s="102" t="s">
        <v>128</v>
      </c>
      <c r="F28" s="106"/>
      <c r="G28" s="106"/>
      <c r="H28" s="106"/>
    </row>
    <row r="29" spans="1:8" ht="11.25">
      <c r="A29" s="100" t="s">
        <v>123</v>
      </c>
      <c r="F29" s="106">
        <v>-120000</v>
      </c>
      <c r="G29" s="106"/>
      <c r="H29" s="106">
        <v>-1553021</v>
      </c>
    </row>
    <row r="30" spans="1:8" ht="11.25">
      <c r="A30" s="100" t="s">
        <v>124</v>
      </c>
      <c r="F30" s="106">
        <v>-720000</v>
      </c>
      <c r="G30" s="106"/>
      <c r="H30" s="106"/>
    </row>
    <row r="31" spans="1:8" ht="11.25">
      <c r="A31" s="100" t="s">
        <v>125</v>
      </c>
      <c r="F31" s="106" t="s">
        <v>53</v>
      </c>
      <c r="G31" s="106"/>
      <c r="H31" s="106" t="s">
        <v>53</v>
      </c>
    </row>
    <row r="32" spans="1:8" ht="11.25">
      <c r="A32" s="100" t="s">
        <v>126</v>
      </c>
      <c r="F32" s="106" t="s">
        <v>53</v>
      </c>
      <c r="G32" s="106"/>
      <c r="H32" s="106">
        <v>403226</v>
      </c>
    </row>
    <row r="33" spans="1:8" ht="11.25">
      <c r="A33" s="102" t="s">
        <v>127</v>
      </c>
      <c r="F33" s="108">
        <f>SUM(F29:F32)</f>
        <v>-840000</v>
      </c>
      <c r="G33" s="106"/>
      <c r="H33" s="108">
        <f>SUM(H29:H32)</f>
        <v>-1149795</v>
      </c>
    </row>
    <row r="34" spans="1:8" ht="9.75" customHeight="1">
      <c r="A34" s="102"/>
      <c r="F34" s="106"/>
      <c r="G34" s="106"/>
      <c r="H34" s="106"/>
    </row>
    <row r="35" spans="1:8" ht="11.25">
      <c r="A35" s="100" t="s">
        <v>129</v>
      </c>
      <c r="F35" s="106">
        <v>720000</v>
      </c>
      <c r="G35" s="106"/>
      <c r="H35" s="106" t="s">
        <v>53</v>
      </c>
    </row>
    <row r="36" spans="1:8" ht="11.25">
      <c r="A36" s="100" t="s">
        <v>130</v>
      </c>
      <c r="F36" s="106" t="s">
        <v>53</v>
      </c>
      <c r="G36" s="106"/>
      <c r="H36" s="106">
        <v>-467747</v>
      </c>
    </row>
    <row r="37" spans="1:8" ht="11.25">
      <c r="A37" s="100" t="s">
        <v>131</v>
      </c>
      <c r="F37" s="106" t="s">
        <v>53</v>
      </c>
      <c r="G37" s="106"/>
      <c r="H37" s="106">
        <v>-387420</v>
      </c>
    </row>
    <row r="38" spans="1:8" ht="11.25">
      <c r="A38" s="100" t="s">
        <v>132</v>
      </c>
      <c r="F38" s="106">
        <f>-F17</f>
        <v>-183150</v>
      </c>
      <c r="G38" s="106"/>
      <c r="H38" s="106">
        <v>-804238</v>
      </c>
    </row>
    <row r="39" spans="1:8" ht="11.25">
      <c r="A39" s="102" t="s">
        <v>133</v>
      </c>
      <c r="F39" s="108">
        <f>SUM(F35:F38)</f>
        <v>536850</v>
      </c>
      <c r="G39" s="106"/>
      <c r="H39" s="108">
        <f>SUM(H35:H38)</f>
        <v>-1659405</v>
      </c>
    </row>
    <row r="40" spans="6:8" ht="6" customHeight="1">
      <c r="F40" s="106"/>
      <c r="G40" s="106"/>
      <c r="H40" s="106"/>
    </row>
    <row r="41" spans="1:8" ht="11.25">
      <c r="A41" s="102" t="s">
        <v>134</v>
      </c>
      <c r="F41" s="106">
        <f>+F26+F33+F39</f>
        <v>-96842</v>
      </c>
      <c r="G41" s="106"/>
      <c r="H41" s="106">
        <f>H26+H33+H39</f>
        <v>2456353</v>
      </c>
    </row>
    <row r="42" spans="1:8" ht="11.25">
      <c r="A42" s="100" t="s">
        <v>135</v>
      </c>
      <c r="F42" s="106"/>
      <c r="G42" s="106"/>
      <c r="H42" s="106"/>
    </row>
    <row r="43" spans="1:8" ht="11.25">
      <c r="A43" s="100" t="s">
        <v>136</v>
      </c>
      <c r="F43" s="106">
        <f>H44</f>
        <v>-1172699</v>
      </c>
      <c r="G43" s="106"/>
      <c r="H43" s="106">
        <v>-3629052</v>
      </c>
    </row>
    <row r="44" spans="1:8" ht="12" thickBot="1">
      <c r="A44" s="102" t="s">
        <v>137</v>
      </c>
      <c r="F44" s="109">
        <f>SUM(F41:F43)</f>
        <v>-1269541</v>
      </c>
      <c r="G44" s="106"/>
      <c r="H44" s="109">
        <f>SUM(H41:H43)</f>
        <v>-1172699</v>
      </c>
    </row>
    <row r="45" spans="6:8" ht="12" thickTop="1">
      <c r="F45" s="106"/>
      <c r="G45" s="106"/>
      <c r="H45" s="106"/>
    </row>
    <row r="46" spans="6:8" ht="11.25">
      <c r="F46" s="106"/>
      <c r="G46" s="106"/>
      <c r="H46" s="106"/>
    </row>
    <row r="47" spans="6:8" ht="11.25">
      <c r="F47" s="106"/>
      <c r="G47" s="106"/>
      <c r="H47" s="106"/>
    </row>
    <row r="48" spans="6:8" ht="11.25">
      <c r="F48" s="106"/>
      <c r="G48" s="106"/>
      <c r="H48" s="106"/>
    </row>
    <row r="49" spans="6:8" ht="11.25">
      <c r="F49" s="106"/>
      <c r="G49" s="106"/>
      <c r="H49" s="106"/>
    </row>
    <row r="50" spans="6:8" ht="11.25">
      <c r="F50" s="106"/>
      <c r="G50" s="106"/>
      <c r="H50" s="106"/>
    </row>
    <row r="51" spans="6:8" ht="11.25">
      <c r="F51" s="106"/>
      <c r="G51" s="106"/>
      <c r="H51" s="106"/>
    </row>
    <row r="52" spans="6:8" ht="11.25">
      <c r="F52" s="106"/>
      <c r="G52" s="106"/>
      <c r="H52" s="106"/>
    </row>
    <row r="53" spans="6:8" ht="11.25">
      <c r="F53" s="106"/>
      <c r="G53" s="106"/>
      <c r="H53" s="106"/>
    </row>
    <row r="54" spans="6:8" ht="11.25">
      <c r="F54" s="106"/>
      <c r="G54" s="106"/>
      <c r="H54" s="106"/>
    </row>
    <row r="55" spans="6:8" ht="11.25">
      <c r="F55" s="106"/>
      <c r="G55" s="106"/>
      <c r="H55" s="106"/>
    </row>
    <row r="56" spans="6:8" ht="11.25">
      <c r="F56" s="106"/>
      <c r="G56" s="106"/>
      <c r="H56" s="106"/>
    </row>
    <row r="57" spans="6:8" ht="11.25">
      <c r="F57" s="106"/>
      <c r="G57" s="106"/>
      <c r="H57" s="106"/>
    </row>
  </sheetData>
  <sheetProtection/>
  <printOptions/>
  <pageMargins left="0.25" right="0.25"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J194"/>
  <sheetViews>
    <sheetView zoomScalePageLayoutView="0" workbookViewId="0" topLeftCell="A1">
      <selection activeCell="A18" sqref="A18:I18"/>
    </sheetView>
  </sheetViews>
  <sheetFormatPr defaultColWidth="9.140625" defaultRowHeight="12.75"/>
  <cols>
    <col min="1" max="1" width="24.421875" style="60" customWidth="1"/>
    <col min="2" max="7" width="9.140625" style="60" customWidth="1"/>
    <col min="8" max="8" width="8.00390625" style="60" customWidth="1"/>
    <col min="9" max="16384" width="9.140625" style="60" customWidth="1"/>
  </cols>
  <sheetData>
    <row r="1" spans="1:10" ht="13.5" customHeight="1">
      <c r="A1" s="61" t="s">
        <v>85</v>
      </c>
      <c r="B1" s="6"/>
      <c r="C1" s="6"/>
      <c r="D1" s="6"/>
      <c r="E1" s="6"/>
      <c r="F1" s="6"/>
      <c r="G1" s="6"/>
      <c r="H1" s="6"/>
      <c r="I1" s="6"/>
      <c r="J1" s="6"/>
    </row>
    <row r="2" spans="1:10" ht="10.5">
      <c r="A2" s="62" t="s">
        <v>148</v>
      </c>
      <c r="B2" s="6"/>
      <c r="C2" s="6"/>
      <c r="D2" s="6"/>
      <c r="E2" s="6"/>
      <c r="F2" s="6"/>
      <c r="G2" s="6"/>
      <c r="H2" s="6"/>
      <c r="I2" s="6"/>
      <c r="J2" s="6"/>
    </row>
    <row r="3" spans="1:10" ht="10.5">
      <c r="A3" s="61"/>
      <c r="B3" s="6"/>
      <c r="C3" s="6"/>
      <c r="D3" s="6"/>
      <c r="E3" s="6"/>
      <c r="F3" s="6"/>
      <c r="G3" s="6"/>
      <c r="H3" s="6"/>
      <c r="I3" s="6"/>
      <c r="J3" s="6"/>
    </row>
    <row r="4" spans="1:10" ht="10.5">
      <c r="A4" s="61" t="s">
        <v>24</v>
      </c>
      <c r="B4" s="6"/>
      <c r="C4" s="6"/>
      <c r="D4" s="6"/>
      <c r="E4" s="6"/>
      <c r="F4" s="6"/>
      <c r="G4" s="6"/>
      <c r="H4" s="6"/>
      <c r="I4" s="6"/>
      <c r="J4" s="6"/>
    </row>
    <row r="5" spans="1:10" ht="58.5" customHeight="1">
      <c r="A5" s="94" t="s">
        <v>98</v>
      </c>
      <c r="B5" s="94"/>
      <c r="C5" s="94"/>
      <c r="D5" s="94"/>
      <c r="E5" s="94"/>
      <c r="F5" s="94"/>
      <c r="G5" s="94"/>
      <c r="H5" s="94"/>
      <c r="I5" s="94"/>
      <c r="J5" s="6"/>
    </row>
    <row r="6" spans="1:10" ht="12.75" customHeight="1">
      <c r="A6" s="63"/>
      <c r="B6" s="63"/>
      <c r="C6" s="63"/>
      <c r="D6" s="63"/>
      <c r="E6" s="63"/>
      <c r="F6" s="63"/>
      <c r="G6" s="63"/>
      <c r="H6" s="63"/>
      <c r="I6" s="63"/>
      <c r="J6" s="6"/>
    </row>
    <row r="7" spans="1:10" ht="26.25" customHeight="1">
      <c r="A7" s="91" t="s">
        <v>86</v>
      </c>
      <c r="B7" s="91"/>
      <c r="C7" s="91"/>
      <c r="D7" s="91"/>
      <c r="E7" s="91"/>
      <c r="F7" s="91"/>
      <c r="G7" s="91"/>
      <c r="H7" s="91"/>
      <c r="I7" s="91"/>
      <c r="J7" s="6"/>
    </row>
    <row r="8" spans="1:10" ht="10.5" hidden="1">
      <c r="A8" s="57"/>
      <c r="B8" s="6"/>
      <c r="C8" s="6"/>
      <c r="D8" s="6"/>
      <c r="E8" s="6"/>
      <c r="F8" s="6"/>
      <c r="G8" s="6"/>
      <c r="H8" s="6"/>
      <c r="I8" s="6"/>
      <c r="J8" s="6"/>
    </row>
    <row r="9" spans="1:10" ht="10.5">
      <c r="A9" s="57"/>
      <c r="B9" s="6"/>
      <c r="C9" s="6"/>
      <c r="D9" s="6"/>
      <c r="E9" s="6"/>
      <c r="F9" s="6"/>
      <c r="G9" s="6"/>
      <c r="H9" s="6"/>
      <c r="I9" s="6"/>
      <c r="J9" s="6"/>
    </row>
    <row r="10" spans="1:10" ht="14.25" customHeight="1">
      <c r="A10" s="93" t="s">
        <v>25</v>
      </c>
      <c r="B10" s="93"/>
      <c r="C10" s="93"/>
      <c r="D10" s="93"/>
      <c r="E10" s="6"/>
      <c r="F10" s="6"/>
      <c r="G10" s="6"/>
      <c r="H10" s="6"/>
      <c r="I10" s="6"/>
      <c r="J10" s="6"/>
    </row>
    <row r="11" spans="1:10" ht="23.25" customHeight="1">
      <c r="A11" s="91" t="s">
        <v>3</v>
      </c>
      <c r="B11" s="91"/>
      <c r="C11" s="91"/>
      <c r="D11" s="91"/>
      <c r="E11" s="91"/>
      <c r="F11" s="91"/>
      <c r="G11" s="91"/>
      <c r="H11" s="91"/>
      <c r="I11" s="91"/>
      <c r="J11" s="6"/>
    </row>
    <row r="12" spans="1:10" ht="10.5">
      <c r="A12" s="64"/>
      <c r="B12" s="6"/>
      <c r="C12" s="6"/>
      <c r="D12" s="6"/>
      <c r="E12" s="6"/>
      <c r="F12" s="6"/>
      <c r="G12" s="6"/>
      <c r="H12" s="6"/>
      <c r="I12" s="6"/>
      <c r="J12" s="6"/>
    </row>
    <row r="13" spans="1:10" ht="10.5">
      <c r="A13" s="64" t="s">
        <v>87</v>
      </c>
      <c r="B13" s="6"/>
      <c r="C13" s="6"/>
      <c r="D13" s="6"/>
      <c r="E13" s="6"/>
      <c r="F13" s="6"/>
      <c r="G13" s="6"/>
      <c r="H13" s="6"/>
      <c r="I13" s="6"/>
      <c r="J13" s="6"/>
    </row>
    <row r="14" spans="1:10" ht="68.25" customHeight="1">
      <c r="A14" s="91" t="s">
        <v>88</v>
      </c>
      <c r="B14" s="91"/>
      <c r="C14" s="91"/>
      <c r="D14" s="91"/>
      <c r="E14" s="91"/>
      <c r="F14" s="91"/>
      <c r="G14" s="91"/>
      <c r="H14" s="91"/>
      <c r="I14" s="91"/>
      <c r="J14" s="6"/>
    </row>
    <row r="15" spans="1:10" ht="26.25" customHeight="1">
      <c r="A15" s="91" t="s">
        <v>4</v>
      </c>
      <c r="B15" s="91"/>
      <c r="C15" s="91"/>
      <c r="D15" s="91"/>
      <c r="E15" s="91"/>
      <c r="F15" s="91"/>
      <c r="G15" s="91"/>
      <c r="H15" s="91"/>
      <c r="I15" s="91"/>
      <c r="J15" s="6"/>
    </row>
    <row r="16" spans="1:10" ht="42" customHeight="1">
      <c r="A16" s="91" t="s">
        <v>11</v>
      </c>
      <c r="B16" s="91"/>
      <c r="C16" s="91"/>
      <c r="D16" s="91"/>
      <c r="E16" s="91"/>
      <c r="F16" s="91"/>
      <c r="G16" s="91"/>
      <c r="H16" s="91"/>
      <c r="I16" s="91"/>
      <c r="J16" s="6"/>
    </row>
    <row r="17" spans="1:10" ht="10.5">
      <c r="A17" s="57" t="s">
        <v>7</v>
      </c>
      <c r="B17" s="6"/>
      <c r="C17" s="6"/>
      <c r="D17" s="6"/>
      <c r="E17" s="6"/>
      <c r="F17" s="6"/>
      <c r="G17" s="6"/>
      <c r="H17" s="6"/>
      <c r="I17" s="6"/>
      <c r="J17" s="6"/>
    </row>
    <row r="18" spans="1:10" ht="30.75" customHeight="1">
      <c r="A18" s="92" t="s">
        <v>164</v>
      </c>
      <c r="B18" s="92"/>
      <c r="C18" s="92"/>
      <c r="D18" s="92"/>
      <c r="E18" s="92"/>
      <c r="F18" s="92"/>
      <c r="G18" s="92"/>
      <c r="H18" s="92"/>
      <c r="I18" s="92"/>
      <c r="J18" s="6"/>
    </row>
    <row r="19" spans="1:10" ht="9.75" customHeight="1">
      <c r="A19" s="6"/>
      <c r="B19" s="6"/>
      <c r="C19" s="6"/>
      <c r="D19" s="6"/>
      <c r="E19" s="6"/>
      <c r="F19" s="6"/>
      <c r="G19" s="6"/>
      <c r="H19" s="6"/>
      <c r="I19" s="6"/>
      <c r="J19" s="6"/>
    </row>
    <row r="20" spans="1:10" ht="10.5">
      <c r="A20" s="61" t="s">
        <v>2</v>
      </c>
      <c r="B20" s="61"/>
      <c r="C20" s="61"/>
      <c r="D20" s="6"/>
      <c r="E20" s="6"/>
      <c r="F20" s="6"/>
      <c r="G20" s="6"/>
      <c r="H20" s="6"/>
      <c r="I20" s="6"/>
      <c r="J20" s="6"/>
    </row>
    <row r="21" spans="1:10" ht="29.25" customHeight="1">
      <c r="A21" s="92" t="s">
        <v>152</v>
      </c>
      <c r="B21" s="92"/>
      <c r="C21" s="92"/>
      <c r="D21" s="92"/>
      <c r="E21" s="92"/>
      <c r="F21" s="92"/>
      <c r="G21" s="92"/>
      <c r="H21" s="92"/>
      <c r="I21" s="92"/>
      <c r="J21" s="6"/>
    </row>
    <row r="22" spans="1:10" ht="16.5" customHeight="1">
      <c r="A22" s="93" t="s">
        <v>26</v>
      </c>
      <c r="B22" s="93"/>
      <c r="C22" s="93"/>
      <c r="D22" s="93"/>
      <c r="E22" s="6"/>
      <c r="F22" s="6"/>
      <c r="G22" s="6"/>
      <c r="H22" s="6"/>
      <c r="I22" s="6"/>
      <c r="J22" s="6"/>
    </row>
    <row r="23" spans="1:10" ht="47.25" customHeight="1">
      <c r="A23" s="91" t="s">
        <v>153</v>
      </c>
      <c r="B23" s="91"/>
      <c r="C23" s="91"/>
      <c r="D23" s="91"/>
      <c r="E23" s="91"/>
      <c r="F23" s="91"/>
      <c r="G23" s="91"/>
      <c r="H23" s="91"/>
      <c r="I23" s="91"/>
      <c r="J23" s="6"/>
    </row>
    <row r="24" spans="1:10" ht="10.5">
      <c r="A24" s="6"/>
      <c r="B24" s="6"/>
      <c r="C24" s="6"/>
      <c r="D24" s="6"/>
      <c r="E24" s="6"/>
      <c r="F24" s="6"/>
      <c r="G24" s="6"/>
      <c r="H24" s="6"/>
      <c r="I24" s="6"/>
      <c r="J24" s="6"/>
    </row>
    <row r="25" spans="1:10" ht="10.5">
      <c r="A25" s="6"/>
      <c r="B25" s="6"/>
      <c r="C25" s="6"/>
      <c r="D25" s="6"/>
      <c r="E25" s="6"/>
      <c r="F25" s="6"/>
      <c r="G25" s="6"/>
      <c r="H25" s="6"/>
      <c r="I25" s="6"/>
      <c r="J25" s="6"/>
    </row>
    <row r="26" spans="1:10" ht="10.5">
      <c r="A26" s="6"/>
      <c r="B26" s="6"/>
      <c r="C26" s="6"/>
      <c r="D26" s="6"/>
      <c r="E26" s="6"/>
      <c r="F26" s="6"/>
      <c r="G26" s="6"/>
      <c r="H26" s="6"/>
      <c r="I26" s="6"/>
      <c r="J26" s="6"/>
    </row>
    <row r="27" spans="1:10" ht="10.5">
      <c r="A27" s="6"/>
      <c r="B27" s="6"/>
      <c r="C27" s="6"/>
      <c r="D27" s="6"/>
      <c r="E27" s="6"/>
      <c r="F27" s="6"/>
      <c r="G27" s="6"/>
      <c r="H27" s="6"/>
      <c r="I27" s="6"/>
      <c r="J27" s="6"/>
    </row>
    <row r="28" spans="1:10" ht="10.5">
      <c r="A28" s="6"/>
      <c r="B28" s="6"/>
      <c r="C28" s="6"/>
      <c r="D28" s="6"/>
      <c r="E28" s="6"/>
      <c r="F28" s="6"/>
      <c r="G28" s="6"/>
      <c r="H28" s="6"/>
      <c r="I28" s="6"/>
      <c r="J28" s="6"/>
    </row>
    <row r="29" spans="1:10" ht="10.5">
      <c r="A29" s="6"/>
      <c r="B29" s="6"/>
      <c r="C29" s="6"/>
      <c r="D29" s="6"/>
      <c r="E29" s="6"/>
      <c r="F29" s="6"/>
      <c r="G29" s="6"/>
      <c r="H29" s="6"/>
      <c r="I29" s="6"/>
      <c r="J29" s="6"/>
    </row>
    <row r="30" spans="1:10" ht="10.5">
      <c r="A30" s="6"/>
      <c r="B30" s="6"/>
      <c r="C30" s="6"/>
      <c r="D30" s="6"/>
      <c r="E30" s="6"/>
      <c r="F30" s="6"/>
      <c r="G30" s="6"/>
      <c r="H30" s="6"/>
      <c r="I30" s="6"/>
      <c r="J30" s="6"/>
    </row>
    <row r="31" spans="1:10" ht="10.5">
      <c r="A31" s="6"/>
      <c r="B31" s="6"/>
      <c r="C31" s="6"/>
      <c r="D31" s="6"/>
      <c r="E31" s="6"/>
      <c r="F31" s="6"/>
      <c r="G31" s="6"/>
      <c r="H31" s="6"/>
      <c r="I31" s="6"/>
      <c r="J31" s="6"/>
    </row>
    <row r="32" spans="1:10" ht="10.5">
      <c r="A32" s="6"/>
      <c r="B32" s="6"/>
      <c r="C32" s="6"/>
      <c r="D32" s="6"/>
      <c r="E32" s="6"/>
      <c r="F32" s="6"/>
      <c r="G32" s="6"/>
      <c r="H32" s="6"/>
      <c r="I32" s="6"/>
      <c r="J32" s="6"/>
    </row>
    <row r="33" spans="1:10" ht="10.5">
      <c r="A33" s="6"/>
      <c r="B33" s="6"/>
      <c r="C33" s="6"/>
      <c r="D33" s="6"/>
      <c r="E33" s="6"/>
      <c r="F33" s="6"/>
      <c r="G33" s="6"/>
      <c r="H33" s="6"/>
      <c r="I33" s="6"/>
      <c r="J33" s="6"/>
    </row>
    <row r="34" spans="1:10" ht="10.5">
      <c r="A34" s="6"/>
      <c r="B34" s="6"/>
      <c r="C34" s="6"/>
      <c r="D34" s="6"/>
      <c r="E34" s="6"/>
      <c r="F34" s="6"/>
      <c r="G34" s="6"/>
      <c r="H34" s="6"/>
      <c r="I34" s="6"/>
      <c r="J34" s="6"/>
    </row>
    <row r="35" spans="1:10" ht="10.5">
      <c r="A35" s="6"/>
      <c r="B35" s="6"/>
      <c r="C35" s="6"/>
      <c r="D35" s="6"/>
      <c r="E35" s="6"/>
      <c r="F35" s="6"/>
      <c r="G35" s="6"/>
      <c r="H35" s="6"/>
      <c r="I35" s="6"/>
      <c r="J35" s="6"/>
    </row>
    <row r="36" spans="1:10" ht="10.5">
      <c r="A36" s="6"/>
      <c r="B36" s="6"/>
      <c r="C36" s="6"/>
      <c r="D36" s="6"/>
      <c r="E36" s="6"/>
      <c r="F36" s="6"/>
      <c r="G36" s="6"/>
      <c r="H36" s="6"/>
      <c r="I36" s="6"/>
      <c r="J36" s="6"/>
    </row>
    <row r="37" spans="1:10" ht="10.5">
      <c r="A37" s="6"/>
      <c r="B37" s="6"/>
      <c r="C37" s="6"/>
      <c r="D37" s="6"/>
      <c r="E37" s="6"/>
      <c r="F37" s="6"/>
      <c r="G37" s="6"/>
      <c r="H37" s="6"/>
      <c r="I37" s="6"/>
      <c r="J37" s="6"/>
    </row>
    <row r="38" spans="1:10" ht="10.5">
      <c r="A38" s="6"/>
      <c r="B38" s="6"/>
      <c r="C38" s="6"/>
      <c r="D38" s="6"/>
      <c r="E38" s="6"/>
      <c r="F38" s="6"/>
      <c r="G38" s="6"/>
      <c r="H38" s="6"/>
      <c r="I38" s="6"/>
      <c r="J38" s="6"/>
    </row>
    <row r="39" spans="1:10" ht="10.5">
      <c r="A39" s="6"/>
      <c r="B39" s="6"/>
      <c r="C39" s="6"/>
      <c r="D39" s="6"/>
      <c r="E39" s="6"/>
      <c r="F39" s="6"/>
      <c r="G39" s="6"/>
      <c r="H39" s="6"/>
      <c r="I39" s="6"/>
      <c r="J39" s="6"/>
    </row>
    <row r="40" spans="1:10" ht="10.5">
      <c r="A40" s="6"/>
      <c r="B40" s="6"/>
      <c r="C40" s="6"/>
      <c r="D40" s="6"/>
      <c r="E40" s="6"/>
      <c r="F40" s="6"/>
      <c r="G40" s="6"/>
      <c r="H40" s="6"/>
      <c r="I40" s="6"/>
      <c r="J40" s="6"/>
    </row>
    <row r="41" spans="1:10" ht="10.5">
      <c r="A41" s="6"/>
      <c r="B41" s="6"/>
      <c r="C41" s="6"/>
      <c r="D41" s="6"/>
      <c r="E41" s="6"/>
      <c r="F41" s="6"/>
      <c r="G41" s="6"/>
      <c r="H41" s="6"/>
      <c r="I41" s="6"/>
      <c r="J41" s="6"/>
    </row>
    <row r="42" spans="1:10" ht="10.5">
      <c r="A42" s="6"/>
      <c r="B42" s="6"/>
      <c r="C42" s="6"/>
      <c r="D42" s="6"/>
      <c r="E42" s="6"/>
      <c r="F42" s="6"/>
      <c r="G42" s="6"/>
      <c r="H42" s="6"/>
      <c r="I42" s="6"/>
      <c r="J42" s="6"/>
    </row>
    <row r="43" spans="1:10" ht="10.5">
      <c r="A43" s="6"/>
      <c r="B43" s="6"/>
      <c r="C43" s="6"/>
      <c r="D43" s="6"/>
      <c r="E43" s="6"/>
      <c r="F43" s="6"/>
      <c r="G43" s="6"/>
      <c r="H43" s="6"/>
      <c r="I43" s="6"/>
      <c r="J43" s="6"/>
    </row>
    <row r="44" spans="1:10" ht="10.5">
      <c r="A44" s="6"/>
      <c r="B44" s="6"/>
      <c r="C44" s="6"/>
      <c r="D44" s="6"/>
      <c r="E44" s="6"/>
      <c r="F44" s="6"/>
      <c r="G44" s="6"/>
      <c r="H44" s="6"/>
      <c r="I44" s="6"/>
      <c r="J44" s="6"/>
    </row>
    <row r="45" spans="1:10" ht="10.5">
      <c r="A45" s="6"/>
      <c r="B45" s="6"/>
      <c r="C45" s="6"/>
      <c r="D45" s="6"/>
      <c r="E45" s="6"/>
      <c r="F45" s="6"/>
      <c r="G45" s="6"/>
      <c r="H45" s="6"/>
      <c r="I45" s="6"/>
      <c r="J45" s="6"/>
    </row>
    <row r="46" spans="1:10" ht="10.5">
      <c r="A46" s="6"/>
      <c r="B46" s="6"/>
      <c r="C46" s="6"/>
      <c r="D46" s="6"/>
      <c r="E46" s="6"/>
      <c r="F46" s="6"/>
      <c r="G46" s="6"/>
      <c r="H46" s="6"/>
      <c r="I46" s="6"/>
      <c r="J46" s="6"/>
    </row>
    <row r="47" spans="1:10" ht="10.5">
      <c r="A47" s="6"/>
      <c r="B47" s="6"/>
      <c r="C47" s="6"/>
      <c r="D47" s="6"/>
      <c r="E47" s="6"/>
      <c r="F47" s="6"/>
      <c r="G47" s="6"/>
      <c r="H47" s="6"/>
      <c r="I47" s="6"/>
      <c r="J47" s="6"/>
    </row>
    <row r="48" spans="1:10" ht="10.5">
      <c r="A48" s="6"/>
      <c r="B48" s="6"/>
      <c r="C48" s="6"/>
      <c r="D48" s="6"/>
      <c r="E48" s="6"/>
      <c r="F48" s="6"/>
      <c r="G48" s="6"/>
      <c r="H48" s="6"/>
      <c r="I48" s="6"/>
      <c r="J48" s="6"/>
    </row>
    <row r="49" spans="1:10" ht="10.5">
      <c r="A49" s="6"/>
      <c r="B49" s="6"/>
      <c r="C49" s="6"/>
      <c r="D49" s="6"/>
      <c r="E49" s="6"/>
      <c r="F49" s="6"/>
      <c r="G49" s="6"/>
      <c r="H49" s="6"/>
      <c r="I49" s="6"/>
      <c r="J49" s="6"/>
    </row>
    <row r="50" spans="1:10" ht="10.5">
      <c r="A50" s="6"/>
      <c r="B50" s="6"/>
      <c r="C50" s="6"/>
      <c r="D50" s="6"/>
      <c r="E50" s="6"/>
      <c r="F50" s="6"/>
      <c r="G50" s="6"/>
      <c r="H50" s="6"/>
      <c r="I50" s="6"/>
      <c r="J50" s="6"/>
    </row>
    <row r="51" spans="1:10" ht="10.5">
      <c r="A51" s="6"/>
      <c r="B51" s="6"/>
      <c r="C51" s="6"/>
      <c r="D51" s="6"/>
      <c r="E51" s="6"/>
      <c r="F51" s="6"/>
      <c r="G51" s="6"/>
      <c r="H51" s="6"/>
      <c r="I51" s="6"/>
      <c r="J51" s="6"/>
    </row>
    <row r="52" spans="1:10" ht="10.5">
      <c r="A52" s="6"/>
      <c r="B52" s="6"/>
      <c r="C52" s="6"/>
      <c r="D52" s="6"/>
      <c r="E52" s="6"/>
      <c r="F52" s="6"/>
      <c r="G52" s="6"/>
      <c r="H52" s="6"/>
      <c r="I52" s="6"/>
      <c r="J52" s="6"/>
    </row>
    <row r="53" spans="1:10" ht="10.5">
      <c r="A53" s="6"/>
      <c r="B53" s="6"/>
      <c r="C53" s="6"/>
      <c r="D53" s="6"/>
      <c r="E53" s="6"/>
      <c r="F53" s="6"/>
      <c r="G53" s="6"/>
      <c r="H53" s="6"/>
      <c r="I53" s="6"/>
      <c r="J53" s="6"/>
    </row>
    <row r="54" spans="1:10" ht="10.5">
      <c r="A54" s="6"/>
      <c r="B54" s="6"/>
      <c r="C54" s="6"/>
      <c r="D54" s="6"/>
      <c r="E54" s="6"/>
      <c r="F54" s="6"/>
      <c r="G54" s="6"/>
      <c r="H54" s="6"/>
      <c r="I54" s="6"/>
      <c r="J54" s="6"/>
    </row>
    <row r="55" spans="1:10" ht="10.5">
      <c r="A55" s="6"/>
      <c r="B55" s="6"/>
      <c r="C55" s="6"/>
      <c r="D55" s="6"/>
      <c r="E55" s="6"/>
      <c r="F55" s="6"/>
      <c r="G55" s="6"/>
      <c r="H55" s="6"/>
      <c r="I55" s="6"/>
      <c r="J55" s="6"/>
    </row>
    <row r="56" spans="1:10" ht="10.5">
      <c r="A56" s="6"/>
      <c r="B56" s="6"/>
      <c r="C56" s="6"/>
      <c r="D56" s="6"/>
      <c r="E56" s="6"/>
      <c r="F56" s="6"/>
      <c r="G56" s="6"/>
      <c r="H56" s="6"/>
      <c r="I56" s="6"/>
      <c r="J56" s="6"/>
    </row>
    <row r="57" spans="1:10" ht="10.5">
      <c r="A57" s="6"/>
      <c r="B57" s="6"/>
      <c r="C57" s="6"/>
      <c r="D57" s="6"/>
      <c r="E57" s="6"/>
      <c r="F57" s="6"/>
      <c r="G57" s="6"/>
      <c r="H57" s="6"/>
      <c r="I57" s="6"/>
      <c r="J57" s="6"/>
    </row>
    <row r="58" spans="1:10" ht="10.5">
      <c r="A58" s="6"/>
      <c r="B58" s="6"/>
      <c r="C58" s="6"/>
      <c r="D58" s="6"/>
      <c r="E58" s="6"/>
      <c r="F58" s="6"/>
      <c r="G58" s="6"/>
      <c r="H58" s="6"/>
      <c r="I58" s="6"/>
      <c r="J58" s="6"/>
    </row>
    <row r="59" spans="1:10" ht="10.5">
      <c r="A59" s="6"/>
      <c r="B59" s="6"/>
      <c r="C59" s="6"/>
      <c r="D59" s="6"/>
      <c r="E59" s="6"/>
      <c r="F59" s="6"/>
      <c r="G59" s="6"/>
      <c r="H59" s="6"/>
      <c r="I59" s="6"/>
      <c r="J59" s="6"/>
    </row>
    <row r="60" spans="1:10" ht="10.5">
      <c r="A60" s="6"/>
      <c r="B60" s="6"/>
      <c r="C60" s="6"/>
      <c r="D60" s="6"/>
      <c r="E60" s="6"/>
      <c r="F60" s="6"/>
      <c r="G60" s="6"/>
      <c r="H60" s="6"/>
      <c r="I60" s="6"/>
      <c r="J60" s="6"/>
    </row>
    <row r="61" spans="1:10" ht="10.5">
      <c r="A61" s="6"/>
      <c r="B61" s="6"/>
      <c r="C61" s="6"/>
      <c r="D61" s="6"/>
      <c r="E61" s="6"/>
      <c r="F61" s="6"/>
      <c r="G61" s="6"/>
      <c r="H61" s="6"/>
      <c r="I61" s="6"/>
      <c r="J61" s="6"/>
    </row>
    <row r="62" spans="1:10" ht="10.5">
      <c r="A62" s="6"/>
      <c r="B62" s="6"/>
      <c r="C62" s="6"/>
      <c r="D62" s="6"/>
      <c r="E62" s="6"/>
      <c r="F62" s="6"/>
      <c r="G62" s="6"/>
      <c r="H62" s="6"/>
      <c r="I62" s="6"/>
      <c r="J62" s="6"/>
    </row>
    <row r="63" spans="1:10" ht="10.5">
      <c r="A63" s="6"/>
      <c r="B63" s="6"/>
      <c r="C63" s="6"/>
      <c r="D63" s="6"/>
      <c r="E63" s="6"/>
      <c r="F63" s="6"/>
      <c r="G63" s="6"/>
      <c r="H63" s="6"/>
      <c r="I63" s="6"/>
      <c r="J63" s="6"/>
    </row>
    <row r="64" spans="1:10" ht="10.5">
      <c r="A64" s="6"/>
      <c r="B64" s="6"/>
      <c r="C64" s="6"/>
      <c r="D64" s="6"/>
      <c r="E64" s="6"/>
      <c r="F64" s="6"/>
      <c r="G64" s="6"/>
      <c r="H64" s="6"/>
      <c r="I64" s="6"/>
      <c r="J64" s="6"/>
    </row>
    <row r="65" spans="1:10" ht="10.5">
      <c r="A65" s="6"/>
      <c r="B65" s="6"/>
      <c r="C65" s="6"/>
      <c r="D65" s="6"/>
      <c r="E65" s="6"/>
      <c r="F65" s="6"/>
      <c r="G65" s="6"/>
      <c r="H65" s="6"/>
      <c r="I65" s="6"/>
      <c r="J65" s="6"/>
    </row>
    <row r="66" spans="1:10" ht="10.5">
      <c r="A66" s="6"/>
      <c r="B66" s="6"/>
      <c r="C66" s="6"/>
      <c r="D66" s="6"/>
      <c r="E66" s="6"/>
      <c r="F66" s="6"/>
      <c r="G66" s="6"/>
      <c r="H66" s="6"/>
      <c r="I66" s="6"/>
      <c r="J66" s="6"/>
    </row>
    <row r="67" spans="1:10" ht="10.5">
      <c r="A67" s="6"/>
      <c r="B67" s="6"/>
      <c r="C67" s="6"/>
      <c r="D67" s="6"/>
      <c r="E67" s="6"/>
      <c r="F67" s="6"/>
      <c r="G67" s="6"/>
      <c r="H67" s="6"/>
      <c r="I67" s="6"/>
      <c r="J67" s="6"/>
    </row>
    <row r="68" spans="1:10" ht="10.5">
      <c r="A68" s="6"/>
      <c r="B68" s="6"/>
      <c r="C68" s="6"/>
      <c r="D68" s="6"/>
      <c r="E68" s="6"/>
      <c r="F68" s="6"/>
      <c r="G68" s="6"/>
      <c r="H68" s="6"/>
      <c r="I68" s="6"/>
      <c r="J68" s="6"/>
    </row>
    <row r="69" spans="1:10" ht="10.5">
      <c r="A69" s="6"/>
      <c r="B69" s="6"/>
      <c r="C69" s="6"/>
      <c r="D69" s="6"/>
      <c r="E69" s="6"/>
      <c r="F69" s="6"/>
      <c r="G69" s="6"/>
      <c r="H69" s="6"/>
      <c r="I69" s="6"/>
      <c r="J69" s="6"/>
    </row>
    <row r="70" spans="1:10" ht="10.5">
      <c r="A70" s="6"/>
      <c r="B70" s="6"/>
      <c r="C70" s="6"/>
      <c r="D70" s="6"/>
      <c r="E70" s="6"/>
      <c r="F70" s="6"/>
      <c r="G70" s="6"/>
      <c r="H70" s="6"/>
      <c r="I70" s="6"/>
      <c r="J70" s="6"/>
    </row>
    <row r="71" spans="1:10" ht="10.5">
      <c r="A71" s="6"/>
      <c r="B71" s="6"/>
      <c r="C71" s="6"/>
      <c r="D71" s="6"/>
      <c r="E71" s="6"/>
      <c r="F71" s="6"/>
      <c r="G71" s="6"/>
      <c r="H71" s="6"/>
      <c r="I71" s="6"/>
      <c r="J71" s="6"/>
    </row>
    <row r="72" spans="1:10" ht="10.5">
      <c r="A72" s="6"/>
      <c r="B72" s="6"/>
      <c r="C72" s="6"/>
      <c r="D72" s="6"/>
      <c r="E72" s="6"/>
      <c r="F72" s="6"/>
      <c r="G72" s="6"/>
      <c r="H72" s="6"/>
      <c r="I72" s="6"/>
      <c r="J72" s="6"/>
    </row>
    <row r="73" spans="1:10" ht="10.5">
      <c r="A73" s="6"/>
      <c r="B73" s="6"/>
      <c r="C73" s="6"/>
      <c r="D73" s="6"/>
      <c r="E73" s="6"/>
      <c r="F73" s="6"/>
      <c r="G73" s="6"/>
      <c r="H73" s="6"/>
      <c r="I73" s="6"/>
      <c r="J73" s="6"/>
    </row>
    <row r="74" spans="1:10" ht="10.5">
      <c r="A74" s="6"/>
      <c r="B74" s="6"/>
      <c r="C74" s="6"/>
      <c r="D74" s="6"/>
      <c r="E74" s="6"/>
      <c r="F74" s="6"/>
      <c r="G74" s="6"/>
      <c r="H74" s="6"/>
      <c r="I74" s="6"/>
      <c r="J74" s="6"/>
    </row>
    <row r="75" spans="1:10" ht="10.5">
      <c r="A75" s="6"/>
      <c r="B75" s="6"/>
      <c r="C75" s="6"/>
      <c r="D75" s="6"/>
      <c r="E75" s="6"/>
      <c r="F75" s="6"/>
      <c r="G75" s="6"/>
      <c r="H75" s="6"/>
      <c r="I75" s="6"/>
      <c r="J75" s="6"/>
    </row>
    <row r="76" spans="1:10" ht="10.5">
      <c r="A76" s="6"/>
      <c r="B76" s="6"/>
      <c r="C76" s="6"/>
      <c r="D76" s="6"/>
      <c r="E76" s="6"/>
      <c r="F76" s="6"/>
      <c r="G76" s="6"/>
      <c r="H76" s="6"/>
      <c r="I76" s="6"/>
      <c r="J76" s="6"/>
    </row>
    <row r="77" spans="1:10" ht="10.5">
      <c r="A77" s="6"/>
      <c r="B77" s="6"/>
      <c r="C77" s="6"/>
      <c r="D77" s="6"/>
      <c r="E77" s="6"/>
      <c r="F77" s="6"/>
      <c r="G77" s="6"/>
      <c r="H77" s="6"/>
      <c r="I77" s="6"/>
      <c r="J77" s="6"/>
    </row>
    <row r="78" spans="1:10" ht="10.5">
      <c r="A78" s="6"/>
      <c r="B78" s="6"/>
      <c r="C78" s="6"/>
      <c r="D78" s="6"/>
      <c r="E78" s="6"/>
      <c r="F78" s="6"/>
      <c r="G78" s="6"/>
      <c r="H78" s="6"/>
      <c r="I78" s="6"/>
      <c r="J78" s="6"/>
    </row>
    <row r="79" spans="1:10" ht="10.5">
      <c r="A79" s="6"/>
      <c r="B79" s="6"/>
      <c r="C79" s="6"/>
      <c r="D79" s="6"/>
      <c r="E79" s="6"/>
      <c r="F79" s="6"/>
      <c r="G79" s="6"/>
      <c r="H79" s="6"/>
      <c r="I79" s="6"/>
      <c r="J79" s="6"/>
    </row>
    <row r="80" spans="1:10" ht="10.5">
      <c r="A80" s="6"/>
      <c r="B80" s="6"/>
      <c r="C80" s="6"/>
      <c r="D80" s="6"/>
      <c r="E80" s="6"/>
      <c r="F80" s="6"/>
      <c r="G80" s="6"/>
      <c r="H80" s="6"/>
      <c r="I80" s="6"/>
      <c r="J80" s="6"/>
    </row>
    <row r="81" spans="1:10" ht="10.5">
      <c r="A81" s="6"/>
      <c r="B81" s="6"/>
      <c r="C81" s="6"/>
      <c r="D81" s="6"/>
      <c r="E81" s="6"/>
      <c r="F81" s="6"/>
      <c r="G81" s="6"/>
      <c r="H81" s="6"/>
      <c r="I81" s="6"/>
      <c r="J81" s="6"/>
    </row>
    <row r="82" spans="1:10" ht="10.5">
      <c r="A82" s="6"/>
      <c r="B82" s="6"/>
      <c r="C82" s="6"/>
      <c r="D82" s="6"/>
      <c r="E82" s="6"/>
      <c r="F82" s="6"/>
      <c r="G82" s="6"/>
      <c r="H82" s="6"/>
      <c r="I82" s="6"/>
      <c r="J82" s="6"/>
    </row>
    <row r="83" spans="1:10" ht="10.5">
      <c r="A83" s="6"/>
      <c r="B83" s="6"/>
      <c r="C83" s="6"/>
      <c r="D83" s="6"/>
      <c r="E83" s="6"/>
      <c r="F83" s="6"/>
      <c r="G83" s="6"/>
      <c r="H83" s="6"/>
      <c r="I83" s="6"/>
      <c r="J83" s="6"/>
    </row>
    <row r="84" spans="1:10" ht="10.5">
      <c r="A84" s="6"/>
      <c r="B84" s="6"/>
      <c r="C84" s="6"/>
      <c r="D84" s="6"/>
      <c r="E84" s="6"/>
      <c r="F84" s="6"/>
      <c r="G84" s="6"/>
      <c r="H84" s="6"/>
      <c r="I84" s="6"/>
      <c r="J84" s="6"/>
    </row>
    <row r="85" spans="1:10" ht="10.5">
      <c r="A85" s="6"/>
      <c r="B85" s="6"/>
      <c r="C85" s="6"/>
      <c r="D85" s="6"/>
      <c r="E85" s="6"/>
      <c r="F85" s="6"/>
      <c r="G85" s="6"/>
      <c r="H85" s="6"/>
      <c r="I85" s="6"/>
      <c r="J85" s="6"/>
    </row>
    <row r="86" spans="1:10" ht="10.5">
      <c r="A86" s="6"/>
      <c r="B86" s="6"/>
      <c r="C86" s="6"/>
      <c r="D86" s="6"/>
      <c r="E86" s="6"/>
      <c r="F86" s="6"/>
      <c r="G86" s="6"/>
      <c r="H86" s="6"/>
      <c r="I86" s="6"/>
      <c r="J86" s="6"/>
    </row>
    <row r="87" spans="1:10" ht="10.5">
      <c r="A87" s="6"/>
      <c r="B87" s="6"/>
      <c r="C87" s="6"/>
      <c r="D87" s="6"/>
      <c r="E87" s="6"/>
      <c r="F87" s="6"/>
      <c r="G87" s="6"/>
      <c r="H87" s="6"/>
      <c r="I87" s="6"/>
      <c r="J87" s="6"/>
    </row>
    <row r="88" spans="1:10" ht="10.5">
      <c r="A88" s="6"/>
      <c r="B88" s="6"/>
      <c r="C88" s="6"/>
      <c r="D88" s="6"/>
      <c r="E88" s="6"/>
      <c r="F88" s="6"/>
      <c r="G88" s="6"/>
      <c r="H88" s="6"/>
      <c r="I88" s="6"/>
      <c r="J88" s="6"/>
    </row>
    <row r="89" spans="1:10" ht="10.5">
      <c r="A89" s="6"/>
      <c r="B89" s="6"/>
      <c r="C89" s="6"/>
      <c r="D89" s="6"/>
      <c r="E89" s="6"/>
      <c r="F89" s="6"/>
      <c r="G89" s="6"/>
      <c r="H89" s="6"/>
      <c r="I89" s="6"/>
      <c r="J89" s="6"/>
    </row>
    <row r="90" spans="1:10" ht="10.5">
      <c r="A90" s="6"/>
      <c r="B90" s="6"/>
      <c r="C90" s="6"/>
      <c r="D90" s="6"/>
      <c r="E90" s="6"/>
      <c r="F90" s="6"/>
      <c r="G90" s="6"/>
      <c r="H90" s="6"/>
      <c r="I90" s="6"/>
      <c r="J90" s="6"/>
    </row>
    <row r="91" spans="1:10" ht="10.5">
      <c r="A91" s="6"/>
      <c r="B91" s="6"/>
      <c r="C91" s="6"/>
      <c r="D91" s="6"/>
      <c r="E91" s="6"/>
      <c r="F91" s="6"/>
      <c r="G91" s="6"/>
      <c r="H91" s="6"/>
      <c r="I91" s="6"/>
      <c r="J91" s="6"/>
    </row>
    <row r="92" spans="1:10" ht="10.5">
      <c r="A92" s="6"/>
      <c r="B92" s="6"/>
      <c r="C92" s="6"/>
      <c r="D92" s="6"/>
      <c r="E92" s="6"/>
      <c r="F92" s="6"/>
      <c r="G92" s="6"/>
      <c r="H92" s="6"/>
      <c r="I92" s="6"/>
      <c r="J92" s="6"/>
    </row>
    <row r="93" spans="1:10" ht="10.5">
      <c r="A93" s="6"/>
      <c r="B93" s="6"/>
      <c r="C93" s="6"/>
      <c r="D93" s="6"/>
      <c r="E93" s="6"/>
      <c r="F93" s="6"/>
      <c r="G93" s="6"/>
      <c r="H93" s="6"/>
      <c r="I93" s="6"/>
      <c r="J93" s="6"/>
    </row>
    <row r="94" spans="1:10" ht="10.5">
      <c r="A94" s="6"/>
      <c r="B94" s="6"/>
      <c r="C94" s="6"/>
      <c r="D94" s="6"/>
      <c r="E94" s="6"/>
      <c r="F94" s="6"/>
      <c r="G94" s="6"/>
      <c r="H94" s="6"/>
      <c r="I94" s="6"/>
      <c r="J94" s="6"/>
    </row>
    <row r="95" spans="1:10" ht="10.5">
      <c r="A95" s="6"/>
      <c r="B95" s="6"/>
      <c r="C95" s="6"/>
      <c r="D95" s="6"/>
      <c r="E95" s="6"/>
      <c r="F95" s="6"/>
      <c r="G95" s="6"/>
      <c r="H95" s="6"/>
      <c r="I95" s="6"/>
      <c r="J95" s="6"/>
    </row>
    <row r="96" spans="1:10" ht="10.5">
      <c r="A96" s="6"/>
      <c r="B96" s="6"/>
      <c r="C96" s="6"/>
      <c r="D96" s="6"/>
      <c r="E96" s="6"/>
      <c r="F96" s="6"/>
      <c r="G96" s="6"/>
      <c r="H96" s="6"/>
      <c r="I96" s="6"/>
      <c r="J96" s="6"/>
    </row>
    <row r="97" spans="1:10" ht="10.5">
      <c r="A97" s="6"/>
      <c r="B97" s="6"/>
      <c r="C97" s="6"/>
      <c r="D97" s="6"/>
      <c r="E97" s="6"/>
      <c r="F97" s="6"/>
      <c r="G97" s="6"/>
      <c r="H97" s="6"/>
      <c r="I97" s="6"/>
      <c r="J97" s="6"/>
    </row>
    <row r="98" spans="1:10" ht="10.5">
      <c r="A98" s="6"/>
      <c r="B98" s="6"/>
      <c r="C98" s="6"/>
      <c r="D98" s="6"/>
      <c r="E98" s="6"/>
      <c r="F98" s="6"/>
      <c r="G98" s="6"/>
      <c r="H98" s="6"/>
      <c r="I98" s="6"/>
      <c r="J98" s="6"/>
    </row>
    <row r="99" spans="1:10" ht="10.5">
      <c r="A99" s="6"/>
      <c r="B99" s="6"/>
      <c r="C99" s="6"/>
      <c r="D99" s="6"/>
      <c r="E99" s="6"/>
      <c r="F99" s="6"/>
      <c r="G99" s="6"/>
      <c r="H99" s="6"/>
      <c r="I99" s="6"/>
      <c r="J99" s="6"/>
    </row>
    <row r="100" spans="1:10" ht="10.5">
      <c r="A100" s="6"/>
      <c r="B100" s="6"/>
      <c r="C100" s="6"/>
      <c r="D100" s="6"/>
      <c r="E100" s="6"/>
      <c r="F100" s="6"/>
      <c r="G100" s="6"/>
      <c r="H100" s="6"/>
      <c r="I100" s="6"/>
      <c r="J100" s="6"/>
    </row>
    <row r="101" spans="1:10" ht="10.5">
      <c r="A101" s="6"/>
      <c r="B101" s="6"/>
      <c r="C101" s="6"/>
      <c r="D101" s="6"/>
      <c r="E101" s="6"/>
      <c r="F101" s="6"/>
      <c r="G101" s="6"/>
      <c r="H101" s="6"/>
      <c r="I101" s="6"/>
      <c r="J101" s="6"/>
    </row>
    <row r="102" spans="1:10" ht="10.5">
      <c r="A102" s="6"/>
      <c r="B102" s="6"/>
      <c r="C102" s="6"/>
      <c r="D102" s="6"/>
      <c r="E102" s="6"/>
      <c r="F102" s="6"/>
      <c r="G102" s="6"/>
      <c r="H102" s="6"/>
      <c r="I102" s="6"/>
      <c r="J102" s="6"/>
    </row>
    <row r="103" spans="1:10" ht="10.5">
      <c r="A103" s="6"/>
      <c r="B103" s="6"/>
      <c r="C103" s="6"/>
      <c r="D103" s="6"/>
      <c r="E103" s="6"/>
      <c r="F103" s="6"/>
      <c r="G103" s="6"/>
      <c r="H103" s="6"/>
      <c r="I103" s="6"/>
      <c r="J103" s="6"/>
    </row>
    <row r="104" spans="1:10" ht="10.5">
      <c r="A104" s="6"/>
      <c r="B104" s="6"/>
      <c r="C104" s="6"/>
      <c r="D104" s="6"/>
      <c r="E104" s="6"/>
      <c r="F104" s="6"/>
      <c r="G104" s="6"/>
      <c r="H104" s="6"/>
      <c r="I104" s="6"/>
      <c r="J104" s="6"/>
    </row>
    <row r="105" spans="1:10" ht="10.5">
      <c r="A105" s="6"/>
      <c r="B105" s="6"/>
      <c r="C105" s="6"/>
      <c r="D105" s="6"/>
      <c r="E105" s="6"/>
      <c r="F105" s="6"/>
      <c r="G105" s="6"/>
      <c r="H105" s="6"/>
      <c r="I105" s="6"/>
      <c r="J105" s="6"/>
    </row>
    <row r="106" spans="1:10" ht="10.5">
      <c r="A106" s="6"/>
      <c r="B106" s="6"/>
      <c r="C106" s="6"/>
      <c r="D106" s="6"/>
      <c r="E106" s="6"/>
      <c r="F106" s="6"/>
      <c r="G106" s="6"/>
      <c r="H106" s="6"/>
      <c r="I106" s="6"/>
      <c r="J106" s="6"/>
    </row>
    <row r="107" spans="1:10" ht="10.5">
      <c r="A107" s="6"/>
      <c r="B107" s="6"/>
      <c r="C107" s="6"/>
      <c r="D107" s="6"/>
      <c r="E107" s="6"/>
      <c r="F107" s="6"/>
      <c r="G107" s="6"/>
      <c r="H107" s="6"/>
      <c r="I107" s="6"/>
      <c r="J107" s="6"/>
    </row>
    <row r="108" spans="1:10" ht="10.5">
      <c r="A108" s="6"/>
      <c r="B108" s="6"/>
      <c r="C108" s="6"/>
      <c r="D108" s="6"/>
      <c r="E108" s="6"/>
      <c r="F108" s="6"/>
      <c r="G108" s="6"/>
      <c r="H108" s="6"/>
      <c r="I108" s="6"/>
      <c r="J108" s="6"/>
    </row>
    <row r="109" spans="1:10" ht="10.5">
      <c r="A109" s="6"/>
      <c r="B109" s="6"/>
      <c r="C109" s="6"/>
      <c r="D109" s="6"/>
      <c r="E109" s="6"/>
      <c r="F109" s="6"/>
      <c r="G109" s="6"/>
      <c r="H109" s="6"/>
      <c r="I109" s="6"/>
      <c r="J109" s="6"/>
    </row>
    <row r="110" spans="1:10" ht="10.5">
      <c r="A110" s="6"/>
      <c r="B110" s="6"/>
      <c r="C110" s="6"/>
      <c r="D110" s="6"/>
      <c r="E110" s="6"/>
      <c r="F110" s="6"/>
      <c r="G110" s="6"/>
      <c r="H110" s="6"/>
      <c r="I110" s="6"/>
      <c r="J110" s="6"/>
    </row>
    <row r="111" spans="1:10" ht="10.5">
      <c r="A111" s="6"/>
      <c r="B111" s="6"/>
      <c r="C111" s="6"/>
      <c r="D111" s="6"/>
      <c r="E111" s="6"/>
      <c r="F111" s="6"/>
      <c r="G111" s="6"/>
      <c r="H111" s="6"/>
      <c r="I111" s="6"/>
      <c r="J111" s="6"/>
    </row>
    <row r="112" spans="1:10" ht="10.5">
      <c r="A112" s="6"/>
      <c r="B112" s="6"/>
      <c r="C112" s="6"/>
      <c r="D112" s="6"/>
      <c r="E112" s="6"/>
      <c r="F112" s="6"/>
      <c r="G112" s="6"/>
      <c r="H112" s="6"/>
      <c r="I112" s="6"/>
      <c r="J112" s="6"/>
    </row>
    <row r="113" spans="1:10" ht="10.5">
      <c r="A113" s="6"/>
      <c r="B113" s="6"/>
      <c r="C113" s="6"/>
      <c r="D113" s="6"/>
      <c r="E113" s="6"/>
      <c r="F113" s="6"/>
      <c r="G113" s="6"/>
      <c r="H113" s="6"/>
      <c r="I113" s="6"/>
      <c r="J113" s="6"/>
    </row>
    <row r="114" spans="1:10" ht="10.5">
      <c r="A114" s="6"/>
      <c r="B114" s="6"/>
      <c r="C114" s="6"/>
      <c r="D114" s="6"/>
      <c r="E114" s="6"/>
      <c r="F114" s="6"/>
      <c r="G114" s="6"/>
      <c r="H114" s="6"/>
      <c r="I114" s="6"/>
      <c r="J114" s="6"/>
    </row>
    <row r="115" spans="1:10" ht="10.5">
      <c r="A115" s="6"/>
      <c r="B115" s="6"/>
      <c r="C115" s="6"/>
      <c r="D115" s="6"/>
      <c r="E115" s="6"/>
      <c r="F115" s="6"/>
      <c r="G115" s="6"/>
      <c r="H115" s="6"/>
      <c r="I115" s="6"/>
      <c r="J115" s="6"/>
    </row>
    <row r="116" spans="1:10" ht="10.5">
      <c r="A116" s="6"/>
      <c r="B116" s="6"/>
      <c r="C116" s="6"/>
      <c r="D116" s="6"/>
      <c r="E116" s="6"/>
      <c r="F116" s="6"/>
      <c r="G116" s="6"/>
      <c r="H116" s="6"/>
      <c r="I116" s="6"/>
      <c r="J116" s="6"/>
    </row>
    <row r="117" spans="1:10" ht="10.5">
      <c r="A117" s="6"/>
      <c r="B117" s="6"/>
      <c r="C117" s="6"/>
      <c r="D117" s="6"/>
      <c r="E117" s="6"/>
      <c r="F117" s="6"/>
      <c r="G117" s="6"/>
      <c r="H117" s="6"/>
      <c r="I117" s="6"/>
      <c r="J117" s="6"/>
    </row>
    <row r="118" spans="1:10" ht="10.5">
      <c r="A118" s="6"/>
      <c r="B118" s="6"/>
      <c r="C118" s="6"/>
      <c r="D118" s="6"/>
      <c r="E118" s="6"/>
      <c r="F118" s="6"/>
      <c r="G118" s="6"/>
      <c r="H118" s="6"/>
      <c r="I118" s="6"/>
      <c r="J118" s="6"/>
    </row>
    <row r="119" spans="1:10" ht="10.5">
      <c r="A119" s="6"/>
      <c r="B119" s="6"/>
      <c r="C119" s="6"/>
      <c r="D119" s="6"/>
      <c r="E119" s="6"/>
      <c r="F119" s="6"/>
      <c r="G119" s="6"/>
      <c r="H119" s="6"/>
      <c r="I119" s="6"/>
      <c r="J119" s="6"/>
    </row>
    <row r="120" spans="1:10" ht="10.5">
      <c r="A120" s="6"/>
      <c r="B120" s="6"/>
      <c r="C120" s="6"/>
      <c r="D120" s="6"/>
      <c r="E120" s="6"/>
      <c r="F120" s="6"/>
      <c r="G120" s="6"/>
      <c r="H120" s="6"/>
      <c r="I120" s="6"/>
      <c r="J120" s="6"/>
    </row>
    <row r="121" spans="1:10" ht="10.5">
      <c r="A121" s="6"/>
      <c r="B121" s="6"/>
      <c r="C121" s="6"/>
      <c r="D121" s="6"/>
      <c r="E121" s="6"/>
      <c r="F121" s="6"/>
      <c r="G121" s="6"/>
      <c r="H121" s="6"/>
      <c r="I121" s="6"/>
      <c r="J121" s="6"/>
    </row>
    <row r="122" spans="1:10" ht="10.5">
      <c r="A122" s="6"/>
      <c r="B122" s="6"/>
      <c r="C122" s="6"/>
      <c r="D122" s="6"/>
      <c r="E122" s="6"/>
      <c r="F122" s="6"/>
      <c r="G122" s="6"/>
      <c r="H122" s="6"/>
      <c r="I122" s="6"/>
      <c r="J122" s="6"/>
    </row>
    <row r="123" spans="1:10" ht="10.5">
      <c r="A123" s="6"/>
      <c r="B123" s="6"/>
      <c r="C123" s="6"/>
      <c r="D123" s="6"/>
      <c r="E123" s="6"/>
      <c r="F123" s="6"/>
      <c r="G123" s="6"/>
      <c r="H123" s="6"/>
      <c r="I123" s="6"/>
      <c r="J123" s="6"/>
    </row>
    <row r="124" spans="1:10" ht="10.5">
      <c r="A124" s="6"/>
      <c r="B124" s="6"/>
      <c r="C124" s="6"/>
      <c r="D124" s="6"/>
      <c r="E124" s="6"/>
      <c r="F124" s="6"/>
      <c r="G124" s="6"/>
      <c r="H124" s="6"/>
      <c r="I124" s="6"/>
      <c r="J124" s="6"/>
    </row>
    <row r="125" spans="1:10" ht="10.5">
      <c r="A125" s="6"/>
      <c r="B125" s="6"/>
      <c r="C125" s="6"/>
      <c r="D125" s="6"/>
      <c r="E125" s="6"/>
      <c r="F125" s="6"/>
      <c r="G125" s="6"/>
      <c r="H125" s="6"/>
      <c r="I125" s="6"/>
      <c r="J125" s="6"/>
    </row>
    <row r="126" spans="1:10" ht="10.5">
      <c r="A126" s="6"/>
      <c r="B126" s="6"/>
      <c r="C126" s="6"/>
      <c r="D126" s="6"/>
      <c r="E126" s="6"/>
      <c r="F126" s="6"/>
      <c r="G126" s="6"/>
      <c r="H126" s="6"/>
      <c r="I126" s="6"/>
      <c r="J126" s="6"/>
    </row>
    <row r="127" spans="1:10" ht="10.5">
      <c r="A127" s="6"/>
      <c r="B127" s="6"/>
      <c r="C127" s="6"/>
      <c r="D127" s="6"/>
      <c r="E127" s="6"/>
      <c r="F127" s="6"/>
      <c r="G127" s="6"/>
      <c r="H127" s="6"/>
      <c r="I127" s="6"/>
      <c r="J127" s="6"/>
    </row>
    <row r="128" spans="1:10" ht="10.5">
      <c r="A128" s="6"/>
      <c r="B128" s="6"/>
      <c r="C128" s="6"/>
      <c r="D128" s="6"/>
      <c r="E128" s="6"/>
      <c r="F128" s="6"/>
      <c r="G128" s="6"/>
      <c r="H128" s="6"/>
      <c r="I128" s="6"/>
      <c r="J128" s="6"/>
    </row>
    <row r="129" spans="1:10" ht="10.5">
      <c r="A129" s="6"/>
      <c r="B129" s="6"/>
      <c r="C129" s="6"/>
      <c r="D129" s="6"/>
      <c r="E129" s="6"/>
      <c r="F129" s="6"/>
      <c r="G129" s="6"/>
      <c r="H129" s="6"/>
      <c r="I129" s="6"/>
      <c r="J129" s="6"/>
    </row>
    <row r="130" spans="1:10" ht="10.5">
      <c r="A130" s="6"/>
      <c r="B130" s="6"/>
      <c r="C130" s="6"/>
      <c r="D130" s="6"/>
      <c r="E130" s="6"/>
      <c r="F130" s="6"/>
      <c r="G130" s="6"/>
      <c r="H130" s="6"/>
      <c r="I130" s="6"/>
      <c r="J130" s="6"/>
    </row>
    <row r="131" spans="1:10" ht="10.5">
      <c r="A131" s="6"/>
      <c r="B131" s="6"/>
      <c r="C131" s="6"/>
      <c r="D131" s="6"/>
      <c r="E131" s="6"/>
      <c r="F131" s="6"/>
      <c r="G131" s="6"/>
      <c r="H131" s="6"/>
      <c r="I131" s="6"/>
      <c r="J131" s="6"/>
    </row>
    <row r="132" spans="1:10" ht="10.5">
      <c r="A132" s="6"/>
      <c r="B132" s="6"/>
      <c r="C132" s="6"/>
      <c r="D132" s="6"/>
      <c r="E132" s="6"/>
      <c r="F132" s="6"/>
      <c r="G132" s="6"/>
      <c r="H132" s="6"/>
      <c r="I132" s="6"/>
      <c r="J132" s="6"/>
    </row>
    <row r="133" spans="1:10" ht="10.5">
      <c r="A133" s="6"/>
      <c r="B133" s="6"/>
      <c r="C133" s="6"/>
      <c r="D133" s="6"/>
      <c r="E133" s="6"/>
      <c r="F133" s="6"/>
      <c r="G133" s="6"/>
      <c r="H133" s="6"/>
      <c r="I133" s="6"/>
      <c r="J133" s="6"/>
    </row>
    <row r="134" spans="1:10" ht="10.5">
      <c r="A134" s="6"/>
      <c r="B134" s="6"/>
      <c r="C134" s="6"/>
      <c r="D134" s="6"/>
      <c r="E134" s="6"/>
      <c r="F134" s="6"/>
      <c r="G134" s="6"/>
      <c r="H134" s="6"/>
      <c r="I134" s="6"/>
      <c r="J134" s="6"/>
    </row>
    <row r="135" spans="1:10" ht="10.5">
      <c r="A135" s="6"/>
      <c r="B135" s="6"/>
      <c r="C135" s="6"/>
      <c r="D135" s="6"/>
      <c r="E135" s="6"/>
      <c r="F135" s="6"/>
      <c r="G135" s="6"/>
      <c r="H135" s="6"/>
      <c r="I135" s="6"/>
      <c r="J135" s="6"/>
    </row>
    <row r="136" spans="1:10" ht="10.5">
      <c r="A136" s="6"/>
      <c r="B136" s="6"/>
      <c r="C136" s="6"/>
      <c r="D136" s="6"/>
      <c r="E136" s="6"/>
      <c r="F136" s="6"/>
      <c r="G136" s="6"/>
      <c r="H136" s="6"/>
      <c r="I136" s="6"/>
      <c r="J136" s="6"/>
    </row>
    <row r="137" spans="1:10" ht="10.5">
      <c r="A137" s="6"/>
      <c r="B137" s="6"/>
      <c r="C137" s="6"/>
      <c r="D137" s="6"/>
      <c r="E137" s="6"/>
      <c r="F137" s="6"/>
      <c r="G137" s="6"/>
      <c r="H137" s="6"/>
      <c r="I137" s="6"/>
      <c r="J137" s="6"/>
    </row>
    <row r="138" spans="1:10" ht="10.5">
      <c r="A138" s="6"/>
      <c r="B138" s="6"/>
      <c r="C138" s="6"/>
      <c r="D138" s="6"/>
      <c r="E138" s="6"/>
      <c r="F138" s="6"/>
      <c r="G138" s="6"/>
      <c r="H138" s="6"/>
      <c r="I138" s="6"/>
      <c r="J138" s="6"/>
    </row>
    <row r="139" spans="1:10" ht="10.5">
      <c r="A139" s="6"/>
      <c r="B139" s="6"/>
      <c r="C139" s="6"/>
      <c r="D139" s="6"/>
      <c r="E139" s="6"/>
      <c r="F139" s="6"/>
      <c r="G139" s="6"/>
      <c r="H139" s="6"/>
      <c r="I139" s="6"/>
      <c r="J139" s="6"/>
    </row>
    <row r="140" spans="1:10" ht="10.5">
      <c r="A140" s="6"/>
      <c r="B140" s="6"/>
      <c r="C140" s="6"/>
      <c r="D140" s="6"/>
      <c r="E140" s="6"/>
      <c r="F140" s="6"/>
      <c r="G140" s="6"/>
      <c r="H140" s="6"/>
      <c r="I140" s="6"/>
      <c r="J140" s="6"/>
    </row>
    <row r="141" spans="1:10" ht="10.5">
      <c r="A141" s="6"/>
      <c r="B141" s="6"/>
      <c r="C141" s="6"/>
      <c r="D141" s="6"/>
      <c r="E141" s="6"/>
      <c r="F141" s="6"/>
      <c r="G141" s="6"/>
      <c r="H141" s="6"/>
      <c r="I141" s="6"/>
      <c r="J141" s="6"/>
    </row>
    <row r="142" spans="1:10" ht="10.5">
      <c r="A142" s="6"/>
      <c r="B142" s="6"/>
      <c r="C142" s="6"/>
      <c r="D142" s="6"/>
      <c r="E142" s="6"/>
      <c r="F142" s="6"/>
      <c r="G142" s="6"/>
      <c r="H142" s="6"/>
      <c r="I142" s="6"/>
      <c r="J142" s="6"/>
    </row>
    <row r="143" spans="1:10" ht="10.5">
      <c r="A143" s="6"/>
      <c r="B143" s="6"/>
      <c r="C143" s="6"/>
      <c r="D143" s="6"/>
      <c r="E143" s="6"/>
      <c r="F143" s="6"/>
      <c r="G143" s="6"/>
      <c r="H143" s="6"/>
      <c r="I143" s="6"/>
      <c r="J143" s="6"/>
    </row>
    <row r="144" spans="1:10" ht="10.5">
      <c r="A144" s="6"/>
      <c r="B144" s="6"/>
      <c r="C144" s="6"/>
      <c r="D144" s="6"/>
      <c r="E144" s="6"/>
      <c r="F144" s="6"/>
      <c r="G144" s="6"/>
      <c r="H144" s="6"/>
      <c r="I144" s="6"/>
      <c r="J144" s="6"/>
    </row>
    <row r="145" spans="1:10" ht="10.5">
      <c r="A145" s="6"/>
      <c r="B145" s="6"/>
      <c r="C145" s="6"/>
      <c r="D145" s="6"/>
      <c r="E145" s="6"/>
      <c r="F145" s="6"/>
      <c r="G145" s="6"/>
      <c r="H145" s="6"/>
      <c r="I145" s="6"/>
      <c r="J145" s="6"/>
    </row>
    <row r="146" spans="1:10" ht="10.5">
      <c r="A146" s="6"/>
      <c r="B146" s="6"/>
      <c r="C146" s="6"/>
      <c r="D146" s="6"/>
      <c r="E146" s="6"/>
      <c r="F146" s="6"/>
      <c r="G146" s="6"/>
      <c r="H146" s="6"/>
      <c r="I146" s="6"/>
      <c r="J146" s="6"/>
    </row>
    <row r="147" spans="1:10" ht="10.5">
      <c r="A147" s="6"/>
      <c r="B147" s="6"/>
      <c r="C147" s="6"/>
      <c r="D147" s="6"/>
      <c r="E147" s="6"/>
      <c r="F147" s="6"/>
      <c r="G147" s="6"/>
      <c r="H147" s="6"/>
      <c r="I147" s="6"/>
      <c r="J147" s="6"/>
    </row>
    <row r="148" spans="1:10" ht="10.5">
      <c r="A148" s="6"/>
      <c r="B148" s="6"/>
      <c r="C148" s="6"/>
      <c r="D148" s="6"/>
      <c r="E148" s="6"/>
      <c r="F148" s="6"/>
      <c r="G148" s="6"/>
      <c r="H148" s="6"/>
      <c r="I148" s="6"/>
      <c r="J148" s="6"/>
    </row>
    <row r="149" spans="1:10" ht="10.5">
      <c r="A149" s="6"/>
      <c r="B149" s="6"/>
      <c r="C149" s="6"/>
      <c r="D149" s="6"/>
      <c r="E149" s="6"/>
      <c r="F149" s="6"/>
      <c r="G149" s="6"/>
      <c r="H149" s="6"/>
      <c r="I149" s="6"/>
      <c r="J149" s="6"/>
    </row>
    <row r="150" spans="1:10" ht="10.5">
      <c r="A150" s="6"/>
      <c r="B150" s="6"/>
      <c r="C150" s="6"/>
      <c r="D150" s="6"/>
      <c r="E150" s="6"/>
      <c r="F150" s="6"/>
      <c r="G150" s="6"/>
      <c r="H150" s="6"/>
      <c r="I150" s="6"/>
      <c r="J150" s="6"/>
    </row>
    <row r="151" spans="1:10" ht="10.5">
      <c r="A151" s="6"/>
      <c r="B151" s="6"/>
      <c r="C151" s="6"/>
      <c r="D151" s="6"/>
      <c r="E151" s="6"/>
      <c r="F151" s="6"/>
      <c r="G151" s="6"/>
      <c r="H151" s="6"/>
      <c r="I151" s="6"/>
      <c r="J151" s="6"/>
    </row>
    <row r="152" spans="1:10" ht="10.5">
      <c r="A152" s="6"/>
      <c r="B152" s="6"/>
      <c r="C152" s="6"/>
      <c r="D152" s="6"/>
      <c r="E152" s="6"/>
      <c r="F152" s="6"/>
      <c r="G152" s="6"/>
      <c r="H152" s="6"/>
      <c r="I152" s="6"/>
      <c r="J152" s="6"/>
    </row>
    <row r="153" spans="1:10" ht="10.5">
      <c r="A153" s="6"/>
      <c r="B153" s="6"/>
      <c r="C153" s="6"/>
      <c r="D153" s="6"/>
      <c r="E153" s="6"/>
      <c r="F153" s="6"/>
      <c r="G153" s="6"/>
      <c r="H153" s="6"/>
      <c r="I153" s="6"/>
      <c r="J153" s="6"/>
    </row>
    <row r="154" spans="1:10" ht="10.5">
      <c r="A154" s="6"/>
      <c r="B154" s="6"/>
      <c r="C154" s="6"/>
      <c r="D154" s="6"/>
      <c r="E154" s="6"/>
      <c r="F154" s="6"/>
      <c r="G154" s="6"/>
      <c r="H154" s="6"/>
      <c r="I154" s="6"/>
      <c r="J154" s="6"/>
    </row>
    <row r="155" spans="1:10" ht="10.5">
      <c r="A155" s="6"/>
      <c r="B155" s="6"/>
      <c r="C155" s="6"/>
      <c r="D155" s="6"/>
      <c r="E155" s="6"/>
      <c r="F155" s="6"/>
      <c r="G155" s="6"/>
      <c r="H155" s="6"/>
      <c r="I155" s="6"/>
      <c r="J155" s="6"/>
    </row>
    <row r="156" spans="1:10" ht="10.5">
      <c r="A156" s="6"/>
      <c r="B156" s="6"/>
      <c r="C156" s="6"/>
      <c r="D156" s="6"/>
      <c r="E156" s="6"/>
      <c r="F156" s="6"/>
      <c r="G156" s="6"/>
      <c r="H156" s="6"/>
      <c r="I156" s="6"/>
      <c r="J156" s="6"/>
    </row>
    <row r="157" spans="1:10" ht="10.5">
      <c r="A157" s="6"/>
      <c r="B157" s="6"/>
      <c r="C157" s="6"/>
      <c r="D157" s="6"/>
      <c r="E157" s="6"/>
      <c r="F157" s="6"/>
      <c r="G157" s="6"/>
      <c r="H157" s="6"/>
      <c r="I157" s="6"/>
      <c r="J157" s="6"/>
    </row>
    <row r="158" spans="1:10" ht="10.5">
      <c r="A158" s="6"/>
      <c r="B158" s="6"/>
      <c r="C158" s="6"/>
      <c r="D158" s="6"/>
      <c r="E158" s="6"/>
      <c r="F158" s="6"/>
      <c r="G158" s="6"/>
      <c r="H158" s="6"/>
      <c r="I158" s="6"/>
      <c r="J158" s="6"/>
    </row>
    <row r="159" spans="1:10" ht="10.5">
      <c r="A159" s="6"/>
      <c r="B159" s="6"/>
      <c r="C159" s="6"/>
      <c r="D159" s="6"/>
      <c r="E159" s="6"/>
      <c r="F159" s="6"/>
      <c r="G159" s="6"/>
      <c r="H159" s="6"/>
      <c r="I159" s="6"/>
      <c r="J159" s="6"/>
    </row>
    <row r="160" spans="1:10" ht="10.5">
      <c r="A160" s="6"/>
      <c r="B160" s="6"/>
      <c r="C160" s="6"/>
      <c r="D160" s="6"/>
      <c r="E160" s="6"/>
      <c r="F160" s="6"/>
      <c r="G160" s="6"/>
      <c r="H160" s="6"/>
      <c r="I160" s="6"/>
      <c r="J160" s="6"/>
    </row>
    <row r="161" spans="1:10" ht="10.5">
      <c r="A161" s="6"/>
      <c r="B161" s="6"/>
      <c r="C161" s="6"/>
      <c r="D161" s="6"/>
      <c r="E161" s="6"/>
      <c r="F161" s="6"/>
      <c r="G161" s="6"/>
      <c r="H161" s="6"/>
      <c r="I161" s="6"/>
      <c r="J161" s="6"/>
    </row>
    <row r="162" spans="1:10" ht="10.5">
      <c r="A162" s="6"/>
      <c r="B162" s="6"/>
      <c r="C162" s="6"/>
      <c r="D162" s="6"/>
      <c r="E162" s="6"/>
      <c r="F162" s="6"/>
      <c r="G162" s="6"/>
      <c r="H162" s="6"/>
      <c r="I162" s="6"/>
      <c r="J162" s="6"/>
    </row>
    <row r="163" spans="1:10" ht="10.5">
      <c r="A163" s="6"/>
      <c r="B163" s="6"/>
      <c r="C163" s="6"/>
      <c r="D163" s="6"/>
      <c r="E163" s="6"/>
      <c r="F163" s="6"/>
      <c r="G163" s="6"/>
      <c r="H163" s="6"/>
      <c r="I163" s="6"/>
      <c r="J163" s="6"/>
    </row>
    <row r="164" spans="1:10" ht="10.5">
      <c r="A164" s="6"/>
      <c r="B164" s="6"/>
      <c r="C164" s="6"/>
      <c r="D164" s="6"/>
      <c r="E164" s="6"/>
      <c r="F164" s="6"/>
      <c r="G164" s="6"/>
      <c r="H164" s="6"/>
      <c r="I164" s="6"/>
      <c r="J164" s="6"/>
    </row>
    <row r="165" spans="1:10" ht="10.5">
      <c r="A165" s="6"/>
      <c r="B165" s="6"/>
      <c r="C165" s="6"/>
      <c r="D165" s="6"/>
      <c r="E165" s="6"/>
      <c r="F165" s="6"/>
      <c r="G165" s="6"/>
      <c r="H165" s="6"/>
      <c r="I165" s="6"/>
      <c r="J165" s="6"/>
    </row>
    <row r="166" spans="1:10" ht="10.5">
      <c r="A166" s="6"/>
      <c r="B166" s="6"/>
      <c r="C166" s="6"/>
      <c r="D166" s="6"/>
      <c r="E166" s="6"/>
      <c r="F166" s="6"/>
      <c r="G166" s="6"/>
      <c r="H166" s="6"/>
      <c r="I166" s="6"/>
      <c r="J166" s="6"/>
    </row>
    <row r="167" spans="1:10" ht="10.5">
      <c r="A167" s="6"/>
      <c r="B167" s="6"/>
      <c r="C167" s="6"/>
      <c r="D167" s="6"/>
      <c r="E167" s="6"/>
      <c r="F167" s="6"/>
      <c r="G167" s="6"/>
      <c r="H167" s="6"/>
      <c r="I167" s="6"/>
      <c r="J167" s="6"/>
    </row>
    <row r="168" spans="1:10" ht="10.5">
      <c r="A168" s="6"/>
      <c r="B168" s="6"/>
      <c r="C168" s="6"/>
      <c r="D168" s="6"/>
      <c r="E168" s="6"/>
      <c r="F168" s="6"/>
      <c r="G168" s="6"/>
      <c r="H168" s="6"/>
      <c r="I168" s="6"/>
      <c r="J168" s="6"/>
    </row>
    <row r="169" spans="1:10" ht="10.5">
      <c r="A169" s="6"/>
      <c r="B169" s="6"/>
      <c r="C169" s="6"/>
      <c r="D169" s="6"/>
      <c r="E169" s="6"/>
      <c r="F169" s="6"/>
      <c r="G169" s="6"/>
      <c r="H169" s="6"/>
      <c r="I169" s="6"/>
      <c r="J169" s="6"/>
    </row>
    <row r="170" spans="1:10" ht="10.5">
      <c r="A170" s="6"/>
      <c r="B170" s="6"/>
      <c r="C170" s="6"/>
      <c r="D170" s="6"/>
      <c r="E170" s="6"/>
      <c r="F170" s="6"/>
      <c r="G170" s="6"/>
      <c r="H170" s="6"/>
      <c r="I170" s="6"/>
      <c r="J170" s="6"/>
    </row>
    <row r="171" spans="1:10" ht="10.5">
      <c r="A171" s="6"/>
      <c r="B171" s="6"/>
      <c r="C171" s="6"/>
      <c r="D171" s="6"/>
      <c r="E171" s="6"/>
      <c r="F171" s="6"/>
      <c r="G171" s="6"/>
      <c r="H171" s="6"/>
      <c r="I171" s="6"/>
      <c r="J171" s="6"/>
    </row>
    <row r="172" spans="1:10" ht="10.5">
      <c r="A172" s="6"/>
      <c r="B172" s="6"/>
      <c r="C172" s="6"/>
      <c r="D172" s="6"/>
      <c r="E172" s="6"/>
      <c r="F172" s="6"/>
      <c r="G172" s="6"/>
      <c r="H172" s="6"/>
      <c r="I172" s="6"/>
      <c r="J172" s="6"/>
    </row>
    <row r="173" spans="1:10" ht="10.5">
      <c r="A173" s="6"/>
      <c r="B173" s="6"/>
      <c r="C173" s="6"/>
      <c r="D173" s="6"/>
      <c r="E173" s="6"/>
      <c r="F173" s="6"/>
      <c r="G173" s="6"/>
      <c r="H173" s="6"/>
      <c r="I173" s="6"/>
      <c r="J173" s="6"/>
    </row>
    <row r="174" spans="1:10" ht="10.5">
      <c r="A174" s="6"/>
      <c r="B174" s="6"/>
      <c r="C174" s="6"/>
      <c r="D174" s="6"/>
      <c r="E174" s="6"/>
      <c r="F174" s="6"/>
      <c r="G174" s="6"/>
      <c r="H174" s="6"/>
      <c r="I174" s="6"/>
      <c r="J174" s="6"/>
    </row>
    <row r="175" spans="1:10" ht="10.5">
      <c r="A175" s="6"/>
      <c r="B175" s="6"/>
      <c r="C175" s="6"/>
      <c r="D175" s="6"/>
      <c r="E175" s="6"/>
      <c r="F175" s="6"/>
      <c r="G175" s="6"/>
      <c r="H175" s="6"/>
      <c r="I175" s="6"/>
      <c r="J175" s="6"/>
    </row>
    <row r="176" spans="1:10" ht="10.5">
      <c r="A176" s="6"/>
      <c r="B176" s="6"/>
      <c r="C176" s="6"/>
      <c r="D176" s="6"/>
      <c r="E176" s="6"/>
      <c r="F176" s="6"/>
      <c r="G176" s="6"/>
      <c r="H176" s="6"/>
      <c r="I176" s="6"/>
      <c r="J176" s="6"/>
    </row>
    <row r="177" spans="1:10" ht="10.5">
      <c r="A177" s="6"/>
      <c r="B177" s="6"/>
      <c r="C177" s="6"/>
      <c r="D177" s="6"/>
      <c r="E177" s="6"/>
      <c r="F177" s="6"/>
      <c r="G177" s="6"/>
      <c r="H177" s="6"/>
      <c r="I177" s="6"/>
      <c r="J177" s="6"/>
    </row>
    <row r="178" spans="1:10" ht="10.5">
      <c r="A178" s="6"/>
      <c r="B178" s="6"/>
      <c r="C178" s="6"/>
      <c r="D178" s="6"/>
      <c r="E178" s="6"/>
      <c r="F178" s="6"/>
      <c r="G178" s="6"/>
      <c r="H178" s="6"/>
      <c r="I178" s="6"/>
      <c r="J178" s="6"/>
    </row>
    <row r="179" spans="1:10" ht="10.5">
      <c r="A179" s="6"/>
      <c r="B179" s="6"/>
      <c r="C179" s="6"/>
      <c r="D179" s="6"/>
      <c r="E179" s="6"/>
      <c r="F179" s="6"/>
      <c r="G179" s="6"/>
      <c r="H179" s="6"/>
      <c r="I179" s="6"/>
      <c r="J179" s="6"/>
    </row>
    <row r="180" spans="1:10" ht="10.5">
      <c r="A180" s="6"/>
      <c r="B180" s="6"/>
      <c r="C180" s="6"/>
      <c r="D180" s="6"/>
      <c r="E180" s="6"/>
      <c r="F180" s="6"/>
      <c r="G180" s="6"/>
      <c r="H180" s="6"/>
      <c r="I180" s="6"/>
      <c r="J180" s="6"/>
    </row>
    <row r="181" spans="1:10" ht="10.5">
      <c r="A181" s="6"/>
      <c r="B181" s="6"/>
      <c r="C181" s="6"/>
      <c r="D181" s="6"/>
      <c r="E181" s="6"/>
      <c r="F181" s="6"/>
      <c r="G181" s="6"/>
      <c r="H181" s="6"/>
      <c r="I181" s="6"/>
      <c r="J181" s="6"/>
    </row>
    <row r="182" spans="1:10" ht="10.5">
      <c r="A182" s="6"/>
      <c r="B182" s="6"/>
      <c r="C182" s="6"/>
      <c r="D182" s="6"/>
      <c r="E182" s="6"/>
      <c r="F182" s="6"/>
      <c r="G182" s="6"/>
      <c r="H182" s="6"/>
      <c r="I182" s="6"/>
      <c r="J182" s="6"/>
    </row>
    <row r="183" spans="1:10" ht="10.5">
      <c r="A183" s="6"/>
      <c r="B183" s="6"/>
      <c r="C183" s="6"/>
      <c r="D183" s="6"/>
      <c r="E183" s="6"/>
      <c r="F183" s="6"/>
      <c r="G183" s="6"/>
      <c r="H183" s="6"/>
      <c r="I183" s="6"/>
      <c r="J183" s="6"/>
    </row>
    <row r="184" spans="1:10" ht="10.5">
      <c r="A184" s="6"/>
      <c r="B184" s="6"/>
      <c r="C184" s="6"/>
      <c r="D184" s="6"/>
      <c r="E184" s="6"/>
      <c r="F184" s="6"/>
      <c r="G184" s="6"/>
      <c r="H184" s="6"/>
      <c r="I184" s="6"/>
      <c r="J184" s="6"/>
    </row>
    <row r="185" spans="1:10" ht="10.5">
      <c r="A185" s="6"/>
      <c r="B185" s="6"/>
      <c r="C185" s="6"/>
      <c r="D185" s="6"/>
      <c r="E185" s="6"/>
      <c r="F185" s="6"/>
      <c r="G185" s="6"/>
      <c r="H185" s="6"/>
      <c r="I185" s="6"/>
      <c r="J185" s="6"/>
    </row>
    <row r="186" spans="1:10" ht="10.5">
      <c r="A186" s="6"/>
      <c r="B186" s="6"/>
      <c r="C186" s="6"/>
      <c r="D186" s="6"/>
      <c r="E186" s="6"/>
      <c r="F186" s="6"/>
      <c r="G186" s="6"/>
      <c r="H186" s="6"/>
      <c r="I186" s="6"/>
      <c r="J186" s="6"/>
    </row>
    <row r="187" spans="1:10" ht="10.5">
      <c r="A187" s="6"/>
      <c r="B187" s="6"/>
      <c r="C187" s="6"/>
      <c r="D187" s="6"/>
      <c r="E187" s="6"/>
      <c r="F187" s="6"/>
      <c r="G187" s="6"/>
      <c r="H187" s="6"/>
      <c r="I187" s="6"/>
      <c r="J187" s="6"/>
    </row>
    <row r="188" spans="1:10" ht="10.5">
      <c r="A188" s="6"/>
      <c r="B188" s="6"/>
      <c r="C188" s="6"/>
      <c r="D188" s="6"/>
      <c r="E188" s="6"/>
      <c r="F188" s="6"/>
      <c r="G188" s="6"/>
      <c r="H188" s="6"/>
      <c r="I188" s="6"/>
      <c r="J188" s="6"/>
    </row>
    <row r="189" spans="1:10" ht="10.5">
      <c r="A189" s="6"/>
      <c r="B189" s="6"/>
      <c r="C189" s="6"/>
      <c r="D189" s="6"/>
      <c r="E189" s="6"/>
      <c r="F189" s="6"/>
      <c r="G189" s="6"/>
      <c r="H189" s="6"/>
      <c r="I189" s="6"/>
      <c r="J189" s="6"/>
    </row>
    <row r="190" spans="1:10" ht="10.5">
      <c r="A190" s="6"/>
      <c r="B190" s="6"/>
      <c r="C190" s="6"/>
      <c r="D190" s="6"/>
      <c r="E190" s="6"/>
      <c r="F190" s="6"/>
      <c r="G190" s="6"/>
      <c r="H190" s="6"/>
      <c r="I190" s="6"/>
      <c r="J190" s="6"/>
    </row>
    <row r="191" spans="1:10" ht="10.5">
      <c r="A191" s="6"/>
      <c r="B191" s="6"/>
      <c r="C191" s="6"/>
      <c r="D191" s="6"/>
      <c r="E191" s="6"/>
      <c r="F191" s="6"/>
      <c r="G191" s="6"/>
      <c r="H191" s="6"/>
      <c r="I191" s="6"/>
      <c r="J191" s="6"/>
    </row>
    <row r="192" spans="1:10" ht="10.5">
      <c r="A192" s="6"/>
      <c r="B192" s="6"/>
      <c r="C192" s="6"/>
      <c r="D192" s="6"/>
      <c r="E192" s="6"/>
      <c r="F192" s="6"/>
      <c r="G192" s="6"/>
      <c r="H192" s="6"/>
      <c r="I192" s="6"/>
      <c r="J192" s="6"/>
    </row>
    <row r="193" spans="1:10" ht="10.5">
      <c r="A193" s="6"/>
      <c r="B193" s="6"/>
      <c r="C193" s="6"/>
      <c r="D193" s="6"/>
      <c r="E193" s="6"/>
      <c r="F193" s="6"/>
      <c r="G193" s="6"/>
      <c r="H193" s="6"/>
      <c r="I193" s="6"/>
      <c r="J193" s="6"/>
    </row>
    <row r="194" spans="1:10" ht="10.5">
      <c r="A194" s="6"/>
      <c r="B194" s="6"/>
      <c r="C194" s="6"/>
      <c r="D194" s="6"/>
      <c r="E194" s="6"/>
      <c r="F194" s="6"/>
      <c r="G194" s="6"/>
      <c r="H194" s="6"/>
      <c r="I194" s="6"/>
      <c r="J194" s="6"/>
    </row>
  </sheetData>
  <sheetProtection/>
  <mergeCells count="11">
    <mergeCell ref="A16:I16"/>
    <mergeCell ref="A7:I7"/>
    <mergeCell ref="A21:I21"/>
    <mergeCell ref="A22:D22"/>
    <mergeCell ref="A23:I23"/>
    <mergeCell ref="A5:I5"/>
    <mergeCell ref="A10:D10"/>
    <mergeCell ref="A11:I11"/>
    <mergeCell ref="A18:I18"/>
    <mergeCell ref="A14:I14"/>
    <mergeCell ref="A15:I15"/>
  </mergeCells>
  <printOptions/>
  <pageMargins left="0.5511811023622047" right="0" top="0.3937007874015748" bottom="0" header="0.5118110236220472" footer="0.5118110236220472"/>
  <pageSetup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dimension ref="A1:N23"/>
  <sheetViews>
    <sheetView view="pageLayout" workbookViewId="0" topLeftCell="A1">
      <selection activeCell="I21" sqref="I21"/>
    </sheetView>
  </sheetViews>
  <sheetFormatPr defaultColWidth="9.140625" defaultRowHeight="12.75"/>
  <cols>
    <col min="1" max="6" width="9.140625" style="14" customWidth="1"/>
    <col min="7" max="7" width="11.7109375" style="14" bestFit="1" customWidth="1"/>
    <col min="8" max="8" width="3.8515625" style="14" customWidth="1"/>
    <col min="9" max="9" width="16.421875" style="14" customWidth="1"/>
    <col min="10" max="16384" width="9.140625" style="14" customWidth="1"/>
  </cols>
  <sheetData>
    <row r="1" spans="1:14" ht="15" customHeight="1">
      <c r="A1" s="9" t="s">
        <v>85</v>
      </c>
      <c r="B1" s="2"/>
      <c r="C1" s="2"/>
      <c r="D1" s="2"/>
      <c r="E1" s="2"/>
      <c r="F1" s="2"/>
      <c r="G1" s="2"/>
      <c r="H1" s="2"/>
      <c r="I1" s="2"/>
      <c r="J1" s="2"/>
      <c r="K1" s="2"/>
      <c r="L1" s="2"/>
      <c r="M1" s="2"/>
      <c r="N1" s="2"/>
    </row>
    <row r="2" spans="1:14" ht="10.5">
      <c r="A2" s="62" t="s">
        <v>148</v>
      </c>
      <c r="B2" s="2"/>
      <c r="C2" s="2"/>
      <c r="D2" s="2"/>
      <c r="E2" s="2"/>
      <c r="F2" s="2"/>
      <c r="G2" s="2"/>
      <c r="H2" s="2"/>
      <c r="I2" s="2"/>
      <c r="J2" s="2"/>
      <c r="K2" s="2"/>
      <c r="L2" s="2"/>
      <c r="M2" s="2"/>
      <c r="N2" s="2"/>
    </row>
    <row r="3" spans="1:14" ht="28.5" customHeight="1">
      <c r="A3" s="93" t="s">
        <v>35</v>
      </c>
      <c r="B3" s="93"/>
      <c r="C3" s="93"/>
      <c r="D3" s="93"/>
      <c r="E3" s="64"/>
      <c r="F3" s="64"/>
      <c r="G3" s="64"/>
      <c r="H3" s="64"/>
      <c r="I3" s="2"/>
      <c r="J3" s="2"/>
      <c r="K3" s="2"/>
      <c r="L3" s="2"/>
      <c r="M3" s="2"/>
      <c r="N3" s="2"/>
    </row>
    <row r="4" spans="1:14" ht="10.5">
      <c r="A4" s="6"/>
      <c r="B4" s="6"/>
      <c r="C4" s="6"/>
      <c r="D4" s="6"/>
      <c r="E4" s="6"/>
      <c r="F4" s="6"/>
      <c r="G4" s="4" t="s">
        <v>154</v>
      </c>
      <c r="H4" s="2"/>
      <c r="I4" s="4" t="s">
        <v>142</v>
      </c>
      <c r="J4" s="65"/>
      <c r="K4" s="2"/>
      <c r="L4" s="2"/>
      <c r="M4" s="2"/>
      <c r="N4" s="2"/>
    </row>
    <row r="5" spans="1:14" ht="10.5">
      <c r="A5" s="6"/>
      <c r="B5" s="6"/>
      <c r="C5" s="6"/>
      <c r="D5" s="6"/>
      <c r="E5" s="6"/>
      <c r="F5" s="6"/>
      <c r="G5" s="4" t="s">
        <v>150</v>
      </c>
      <c r="H5" s="8"/>
      <c r="I5" s="4" t="s">
        <v>100</v>
      </c>
      <c r="J5" s="65"/>
      <c r="K5" s="2"/>
      <c r="L5" s="2"/>
      <c r="M5" s="2"/>
      <c r="N5" s="2"/>
    </row>
    <row r="6" spans="1:14" ht="10.5">
      <c r="A6" s="36"/>
      <c r="B6" s="36"/>
      <c r="C6" s="36"/>
      <c r="D6" s="36"/>
      <c r="E6" s="36"/>
      <c r="F6" s="36"/>
      <c r="G6" s="66" t="s">
        <v>49</v>
      </c>
      <c r="H6" s="47"/>
      <c r="I6" s="66" t="s">
        <v>49</v>
      </c>
      <c r="J6" s="67"/>
      <c r="K6" s="2"/>
      <c r="L6" s="2"/>
      <c r="M6" s="2"/>
      <c r="N6" s="2"/>
    </row>
    <row r="7" spans="1:14" ht="10.5">
      <c r="A7" s="36"/>
      <c r="B7" s="36"/>
      <c r="C7" s="36"/>
      <c r="D7" s="36"/>
      <c r="E7" s="36"/>
      <c r="F7" s="36"/>
      <c r="G7" s="67"/>
      <c r="H7" s="53"/>
      <c r="I7" s="67"/>
      <c r="J7" s="67"/>
      <c r="K7" s="2"/>
      <c r="L7" s="2"/>
      <c r="M7" s="2"/>
      <c r="N7" s="2"/>
    </row>
    <row r="8" spans="1:14" ht="10.5">
      <c r="A8" s="89" t="s">
        <v>5</v>
      </c>
      <c r="B8" s="89"/>
      <c r="C8" s="89"/>
      <c r="D8" s="89"/>
      <c r="E8" s="36"/>
      <c r="F8" s="36"/>
      <c r="G8" s="69">
        <v>183150</v>
      </c>
      <c r="H8" s="69"/>
      <c r="I8" s="69">
        <v>346514</v>
      </c>
      <c r="J8" s="67"/>
      <c r="K8" s="2"/>
      <c r="L8" s="2"/>
      <c r="M8" s="2"/>
      <c r="N8" s="2"/>
    </row>
    <row r="9" spans="1:14" ht="10.5">
      <c r="A9" s="36"/>
      <c r="B9" s="36"/>
      <c r="C9" s="36"/>
      <c r="D9" s="36"/>
      <c r="E9" s="36"/>
      <c r="F9" s="36"/>
      <c r="G9" s="68"/>
      <c r="H9" s="53"/>
      <c r="I9" s="68" t="s">
        <v>53</v>
      </c>
      <c r="J9" s="67"/>
      <c r="K9" s="2"/>
      <c r="L9" s="2"/>
      <c r="M9" s="2"/>
      <c r="N9" s="2"/>
    </row>
    <row r="10" spans="1:14" ht="29.25" customHeight="1">
      <c r="A10" s="89" t="s">
        <v>90</v>
      </c>
      <c r="B10" s="89"/>
      <c r="C10" s="89"/>
      <c r="D10" s="89"/>
      <c r="E10" s="89"/>
      <c r="F10" s="89"/>
      <c r="G10" s="89"/>
      <c r="H10" s="89"/>
      <c r="I10" s="89"/>
      <c r="J10" s="69"/>
      <c r="K10" s="2"/>
      <c r="L10" s="2"/>
      <c r="M10" s="2"/>
      <c r="N10" s="2"/>
    </row>
    <row r="11" spans="1:14" ht="19.5" customHeight="1">
      <c r="A11" s="89" t="s">
        <v>91</v>
      </c>
      <c r="B11" s="89"/>
      <c r="C11" s="89"/>
      <c r="D11" s="89"/>
      <c r="E11" s="89"/>
      <c r="F11" s="89"/>
      <c r="G11" s="89"/>
      <c r="H11" s="53"/>
      <c r="I11" s="69"/>
      <c r="J11" s="69"/>
      <c r="K11" s="2"/>
      <c r="L11" s="2"/>
      <c r="M11" s="2"/>
      <c r="N11" s="2"/>
    </row>
    <row r="12" spans="1:14" ht="21.75" customHeight="1">
      <c r="A12" s="93" t="s">
        <v>34</v>
      </c>
      <c r="B12" s="93"/>
      <c r="C12" s="93"/>
      <c r="D12" s="93"/>
      <c r="E12" s="2"/>
      <c r="F12" s="2"/>
      <c r="G12" s="50"/>
      <c r="H12" s="50"/>
      <c r="I12" s="50"/>
      <c r="J12" s="50"/>
      <c r="K12" s="50"/>
      <c r="L12" s="2"/>
      <c r="M12" s="2"/>
      <c r="N12" s="2"/>
    </row>
    <row r="13" spans="1:14" ht="10.5">
      <c r="A13" s="36"/>
      <c r="B13" s="2"/>
      <c r="C13" s="2"/>
      <c r="D13" s="2"/>
      <c r="E13" s="2"/>
      <c r="F13" s="2"/>
      <c r="G13" s="4"/>
      <c r="H13" s="8"/>
      <c r="I13" s="4"/>
      <c r="J13" s="65"/>
      <c r="K13" s="2"/>
      <c r="L13" s="2"/>
      <c r="M13" s="2"/>
      <c r="N13" s="2"/>
    </row>
    <row r="14" spans="1:14" ht="42.75" customHeight="1">
      <c r="A14" s="88" t="s">
        <v>78</v>
      </c>
      <c r="B14" s="88"/>
      <c r="C14" s="88"/>
      <c r="D14" s="88"/>
      <c r="E14" s="88"/>
      <c r="F14" s="50"/>
      <c r="G14" s="66" t="s">
        <v>49</v>
      </c>
      <c r="H14" s="47"/>
      <c r="I14" s="66" t="s">
        <v>49</v>
      </c>
      <c r="J14" s="67"/>
      <c r="K14" s="2"/>
      <c r="L14" s="2"/>
      <c r="M14" s="2"/>
      <c r="N14" s="2"/>
    </row>
    <row r="15" spans="1:14" ht="10.5">
      <c r="A15" s="50"/>
      <c r="B15" s="50"/>
      <c r="C15" s="50"/>
      <c r="D15" s="50"/>
      <c r="E15" s="50"/>
      <c r="F15" s="50"/>
      <c r="G15" s="67"/>
      <c r="H15" s="36"/>
      <c r="I15" s="67"/>
      <c r="J15" s="67"/>
      <c r="K15" s="2"/>
      <c r="L15" s="2"/>
      <c r="M15" s="2"/>
      <c r="N15" s="2"/>
    </row>
    <row r="16" spans="1:14" ht="26.25" customHeight="1" thickBot="1">
      <c r="A16" s="89" t="s">
        <v>30</v>
      </c>
      <c r="B16" s="89"/>
      <c r="C16" s="89"/>
      <c r="D16" s="89"/>
      <c r="E16" s="89"/>
      <c r="F16" s="36"/>
      <c r="G16" s="70">
        <f>+4!D22</f>
        <v>81204</v>
      </c>
      <c r="H16" s="53"/>
      <c r="I16" s="70">
        <f>+4!F22</f>
        <v>-241445</v>
      </c>
      <c r="J16" s="69"/>
      <c r="K16" s="2"/>
      <c r="L16" s="2"/>
      <c r="M16" s="2"/>
      <c r="N16" s="2"/>
    </row>
    <row r="17" spans="7:14" ht="11.25" thickTop="1">
      <c r="G17" s="53"/>
      <c r="H17" s="53"/>
      <c r="I17" s="53"/>
      <c r="J17" s="53"/>
      <c r="K17" s="2"/>
      <c r="L17" s="2"/>
      <c r="M17" s="2"/>
      <c r="N17" s="2"/>
    </row>
    <row r="18" spans="1:14" ht="17.25" customHeight="1" thickBot="1">
      <c r="A18" s="89" t="s">
        <v>28</v>
      </c>
      <c r="B18" s="89"/>
      <c r="C18" s="89"/>
      <c r="D18" s="89"/>
      <c r="E18" s="89"/>
      <c r="F18" s="36"/>
      <c r="G18" s="71">
        <v>272915052</v>
      </c>
      <c r="H18" s="53"/>
      <c r="I18" s="71">
        <v>248915052</v>
      </c>
      <c r="J18" s="53"/>
      <c r="K18" s="2"/>
      <c r="L18" s="2"/>
      <c r="M18" s="2"/>
      <c r="N18" s="2"/>
    </row>
    <row r="19" spans="1:14" ht="11.25" customHeight="1" thickTop="1">
      <c r="A19" s="89" t="s">
        <v>27</v>
      </c>
      <c r="B19" s="89"/>
      <c r="C19" s="89"/>
      <c r="D19" s="89"/>
      <c r="E19" s="89"/>
      <c r="F19" s="36"/>
      <c r="G19" s="53"/>
      <c r="H19" s="53"/>
      <c r="I19" s="53"/>
      <c r="J19" s="53"/>
      <c r="K19" s="2"/>
      <c r="L19" s="2"/>
      <c r="M19" s="2"/>
      <c r="N19" s="2"/>
    </row>
    <row r="20" spans="1:14" ht="19.5" customHeight="1" thickBot="1">
      <c r="A20" s="89" t="s">
        <v>6</v>
      </c>
      <c r="B20" s="89"/>
      <c r="C20" s="89"/>
      <c r="D20" s="2"/>
      <c r="E20" s="2"/>
      <c r="F20" s="2"/>
      <c r="G20" s="82">
        <f>+G16*100/G18/10</f>
        <v>0.0029754313441092287</v>
      </c>
      <c r="H20" s="53"/>
      <c r="I20" s="82">
        <f>+I16*100/I18/10</f>
        <v>-0.009699895529017667</v>
      </c>
      <c r="J20" s="72"/>
      <c r="K20" s="2"/>
      <c r="L20" s="2"/>
      <c r="M20" s="2"/>
      <c r="N20" s="2"/>
    </row>
    <row r="21" spans="1:14" ht="11.25" thickTop="1">
      <c r="A21" s="9"/>
      <c r="B21" s="2"/>
      <c r="C21" s="2"/>
      <c r="D21" s="2"/>
      <c r="E21" s="2"/>
      <c r="F21" s="2"/>
      <c r="G21" s="2"/>
      <c r="H21" s="2"/>
      <c r="I21" s="2"/>
      <c r="J21" s="2"/>
      <c r="K21" s="2"/>
      <c r="L21" s="2"/>
      <c r="M21" s="2"/>
      <c r="N21" s="2"/>
    </row>
    <row r="23" spans="1:10" ht="10.5">
      <c r="A23" s="88"/>
      <c r="B23" s="88"/>
      <c r="C23" s="88"/>
      <c r="D23" s="88"/>
      <c r="E23" s="88"/>
      <c r="F23" s="88"/>
      <c r="G23" s="88"/>
      <c r="H23" s="88"/>
      <c r="I23" s="88"/>
      <c r="J23" s="88"/>
    </row>
  </sheetData>
  <sheetProtection/>
  <mergeCells count="11">
    <mergeCell ref="A18:E18"/>
    <mergeCell ref="A16:E16"/>
    <mergeCell ref="A3:D3"/>
    <mergeCell ref="A14:E14"/>
    <mergeCell ref="A10:I10"/>
    <mergeCell ref="A11:G11"/>
    <mergeCell ref="A23:J23"/>
    <mergeCell ref="A8:D8"/>
    <mergeCell ref="A12:D12"/>
    <mergeCell ref="A20:C20"/>
    <mergeCell ref="A19:E19"/>
  </mergeCells>
  <printOptions/>
  <pageMargins left="0.5511811023622047" right="0" top="0.5905511811023623" bottom="0" header="0.5118110236220472" footer="0.5118110236220472"/>
  <pageSetup horizontalDpi="300" verticalDpi="3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pc2</cp:lastModifiedBy>
  <cp:lastPrinted>2010-08-06T04:55:47Z</cp:lastPrinted>
  <dcterms:created xsi:type="dcterms:W3CDTF">2002-07-22T06:16:23Z</dcterms:created>
  <dcterms:modified xsi:type="dcterms:W3CDTF">2010-08-06T06:50:36Z</dcterms:modified>
  <cp:category/>
  <cp:version/>
  <cp:contentType/>
  <cp:contentStatus/>
</cp:coreProperties>
</file>